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385" activeTab="1"/>
  </bookViews>
  <sheets>
    <sheet name="Král celkově" sheetId="1" r:id="rId1"/>
    <sheet name="Král duben" sheetId="2" r:id="rId2"/>
    <sheet name="losování" sheetId="3" r:id="rId3"/>
  </sheets>
  <definedNames/>
  <calcPr fullCalcOnLoad="1"/>
</workbook>
</file>

<file path=xl/sharedStrings.xml><?xml version="1.0" encoding="utf-8"?>
<sst xmlns="http://schemas.openxmlformats.org/spreadsheetml/2006/main" count="186" uniqueCount="99">
  <si>
    <t>poř.</t>
  </si>
  <si>
    <t>příjmení a jméno</t>
  </si>
  <si>
    <t>1hra</t>
  </si>
  <si>
    <t>2hra</t>
  </si>
  <si>
    <t>3hra</t>
  </si>
  <si>
    <t>průměr</t>
  </si>
  <si>
    <t>max</t>
  </si>
  <si>
    <t>4hra</t>
  </si>
  <si>
    <t>5hra</t>
  </si>
  <si>
    <t>6.hra</t>
  </si>
  <si>
    <t>7.hra</t>
  </si>
  <si>
    <t>8.hra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</si>
  <si>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</si>
  <si>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</si>
  <si>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</si>
  <si>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</si>
  <si>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</si>
  <si>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</si>
  <si>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</si>
  <si>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</si>
  <si>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</si>
  <si>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</si>
  <si>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</si>
  <si>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</si>
  <si>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</si>
  <si>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</si>
  <si>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</si>
  <si>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</si>
  <si>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</si>
  <si>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</si>
  <si>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</si>
  <si>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</si>
  <si>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</si>
  <si>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</si>
  <si>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</si>
  <si>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</si>
  <si>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celkem</t>
  </si>
  <si>
    <t>Čtvrtfinále</t>
  </si>
  <si>
    <t>Finále</t>
  </si>
  <si>
    <t>Celkem</t>
  </si>
  <si>
    <t>Semifinále</t>
  </si>
  <si>
    <t>hdc.</t>
  </si>
  <si>
    <t>Čepelák Josef</t>
  </si>
  <si>
    <t>Mrviš Dušan</t>
  </si>
  <si>
    <t>Lehnerová Jitka</t>
  </si>
  <si>
    <t>Lorenc Jaroslav ml.</t>
  </si>
  <si>
    <t>Mužík Michal</t>
  </si>
  <si>
    <t>Švecová Eva</t>
  </si>
  <si>
    <t>Kožíšková Květoslava</t>
  </si>
  <si>
    <t>Šimůnek Viktor</t>
  </si>
  <si>
    <t>Homola Lukáš</t>
  </si>
  <si>
    <t>Hurych Petr</t>
  </si>
  <si>
    <t>Homola Ladislav</t>
  </si>
  <si>
    <t>BODY</t>
  </si>
  <si>
    <t>pořadí</t>
  </si>
  <si>
    <t>Leden</t>
  </si>
  <si>
    <t>Únor</t>
  </si>
  <si>
    <t>Březen</t>
  </si>
  <si>
    <t>Duben</t>
  </si>
  <si>
    <t>Květen</t>
  </si>
  <si>
    <t>Červen</t>
  </si>
  <si>
    <t>Září</t>
  </si>
  <si>
    <t>Říjen</t>
  </si>
  <si>
    <t>Listopad</t>
  </si>
  <si>
    <t>Prosinec</t>
  </si>
  <si>
    <t>CELKEM</t>
  </si>
  <si>
    <t>25.</t>
  </si>
  <si>
    <t>26.</t>
  </si>
  <si>
    <t>27.</t>
  </si>
  <si>
    <t>Hurych Lukáš</t>
  </si>
  <si>
    <t>body za umístění</t>
  </si>
  <si>
    <t>Losování</t>
  </si>
  <si>
    <t>Body FIRO</t>
  </si>
  <si>
    <t xml:space="preserve"> </t>
  </si>
  <si>
    <t>28-</t>
  </si>
  <si>
    <t>29.</t>
  </si>
  <si>
    <t>30.</t>
  </si>
  <si>
    <t>31.</t>
  </si>
  <si>
    <t xml:space="preserve">Mrviš Dušan </t>
  </si>
  <si>
    <t>KRÁL BENEDIKTU  2012 - BŘEZEN 2012</t>
  </si>
  <si>
    <t>Švec Jan</t>
  </si>
  <si>
    <t>Lorenc Jaroslav</t>
  </si>
  <si>
    <t>17-</t>
  </si>
  <si>
    <t>Pádárová Ivana</t>
  </si>
  <si>
    <t>Soukupová Monika</t>
  </si>
  <si>
    <t>Holubčák Petr</t>
  </si>
  <si>
    <t>Pádár Karel</t>
  </si>
  <si>
    <t>Zelený Miroslav</t>
  </si>
  <si>
    <t>Pádárová Klára</t>
  </si>
  <si>
    <t>srpen</t>
  </si>
  <si>
    <t>Dunovský Jiří</t>
  </si>
  <si>
    <t>Šteffek Milan st.</t>
  </si>
  <si>
    <t>Dunovský Michal</t>
  </si>
  <si>
    <t>Soukup Martin</t>
  </si>
  <si>
    <t>KRÁL BENEDIKTU 2013- CELKEM</t>
  </si>
  <si>
    <t>Šulha Jura</t>
  </si>
  <si>
    <t>Kratochvíl Lukáš</t>
  </si>
  <si>
    <t>KRÁL BENEDIKTU 2013- DUBEN</t>
  </si>
  <si>
    <t>Puc Jiří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</si>
</sst>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0;[Red]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2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31"/>
      </right>
      <top style="medium">
        <color indexed="31"/>
      </top>
      <bottom style="medium">
        <color indexed="31"/>
      </bottom>
    </border>
    <border>
      <left style="medium">
        <color indexed="31"/>
      </left>
      <right style="medium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1" fillId="24" borderId="13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5" xfId="0" applyFill="1" applyBorder="1" applyAlignment="1" applyProtection="1">
      <alignment/>
      <protection/>
    </xf>
    <xf numFmtId="0" fontId="0" fillId="25" borderId="16" xfId="0" applyFill="1" applyBorder="1" applyAlignment="1">
      <alignment/>
    </xf>
    <xf numFmtId="0" fontId="1" fillId="11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6" fillId="0" borderId="22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15" borderId="24" xfId="0" applyFont="1" applyFill="1" applyBorder="1" applyAlignment="1">
      <alignment horizontal="center"/>
    </xf>
    <xf numFmtId="0" fontId="1" fillId="21" borderId="24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ont="1" applyFill="1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Border="1" applyAlignment="1">
      <alignment/>
    </xf>
    <xf numFmtId="0" fontId="1" fillId="0" borderId="23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5" xfId="0" applyNumberForma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0" fillId="21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wrapText="1"/>
    </xf>
    <xf numFmtId="0" fontId="1" fillId="22" borderId="13" xfId="0" applyFont="1" applyFill="1" applyBorder="1" applyAlignment="1">
      <alignment horizontal="center"/>
    </xf>
    <xf numFmtId="0" fontId="1" fillId="22" borderId="31" xfId="0" applyFont="1" applyFill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22" xfId="0" applyFont="1" applyBorder="1" applyAlignment="1">
      <alignment horizontal="right"/>
    </xf>
    <xf numFmtId="0" fontId="1" fillId="19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26" borderId="0" xfId="0" applyFont="1" applyFill="1" applyBorder="1" applyAlignment="1">
      <alignment/>
    </xf>
    <xf numFmtId="0" fontId="0" fillId="0" borderId="33" xfId="0" applyFill="1" applyBorder="1" applyAlignment="1">
      <alignment/>
    </xf>
    <xf numFmtId="0" fontId="1" fillId="0" borderId="34" xfId="0" applyFont="1" applyFill="1" applyBorder="1" applyAlignment="1">
      <alignment/>
    </xf>
    <xf numFmtId="0" fontId="0" fillId="0" borderId="35" xfId="0" applyBorder="1" applyAlignment="1">
      <alignment/>
    </xf>
    <xf numFmtId="0" fontId="1" fillId="19" borderId="36" xfId="0" applyFont="1" applyFill="1" applyBorder="1" applyAlignment="1">
      <alignment/>
    </xf>
    <xf numFmtId="0" fontId="1" fillId="19" borderId="37" xfId="0" applyFont="1" applyFill="1" applyBorder="1" applyAlignment="1">
      <alignment/>
    </xf>
    <xf numFmtId="0" fontId="1" fillId="19" borderId="13" xfId="0" applyFont="1" applyFill="1" applyBorder="1" applyAlignment="1">
      <alignment/>
    </xf>
    <xf numFmtId="0" fontId="1" fillId="19" borderId="0" xfId="0" applyFont="1" applyFill="1" applyBorder="1" applyAlignment="1">
      <alignment/>
    </xf>
    <xf numFmtId="0" fontId="1" fillId="19" borderId="38" xfId="0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24" borderId="39" xfId="0" applyFont="1" applyFill="1" applyBorder="1" applyAlignment="1">
      <alignment/>
    </xf>
    <xf numFmtId="0" fontId="1" fillId="24" borderId="4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Fill="1" applyBorder="1" applyAlignment="1">
      <alignment horizontal="right"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0" fillId="0" borderId="24" xfId="0" applyFont="1" applyBorder="1" applyAlignment="1">
      <alignment/>
    </xf>
    <xf numFmtId="0" fontId="1" fillId="0" borderId="44" xfId="0" applyFont="1" applyBorder="1" applyAlignment="1">
      <alignment/>
    </xf>
    <xf numFmtId="0" fontId="7" fillId="0" borderId="24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23" xfId="0" applyBorder="1" applyAlignment="1">
      <alignment/>
    </xf>
    <xf numFmtId="0" fontId="1" fillId="26" borderId="24" xfId="0" applyFont="1" applyFill="1" applyBorder="1" applyAlignment="1">
      <alignment/>
    </xf>
    <xf numFmtId="0" fontId="0" fillId="26" borderId="24" xfId="0" applyFill="1" applyBorder="1" applyAlignment="1">
      <alignment/>
    </xf>
    <xf numFmtId="0" fontId="0" fillId="24" borderId="13" xfId="0" applyFill="1" applyBorder="1" applyAlignment="1">
      <alignment wrapText="1"/>
    </xf>
    <xf numFmtId="0" fontId="1" fillId="4" borderId="38" xfId="0" applyFont="1" applyFill="1" applyBorder="1" applyAlignment="1">
      <alignment horizontal="center"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24" borderId="24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1" fillId="26" borderId="48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24" borderId="49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6" fillId="26" borderId="22" xfId="0" applyFont="1" applyFill="1" applyBorder="1" applyAlignment="1">
      <alignment/>
    </xf>
    <xf numFmtId="0" fontId="6" fillId="26" borderId="22" xfId="0" applyFont="1" applyFill="1" applyBorder="1" applyAlignment="1">
      <alignment/>
    </xf>
    <xf numFmtId="0" fontId="0" fillId="0" borderId="28" xfId="0" applyFont="1" applyBorder="1" applyAlignment="1">
      <alignment/>
    </xf>
    <xf numFmtId="0" fontId="1" fillId="14" borderId="12" xfId="0" applyFont="1" applyFill="1" applyBorder="1" applyAlignment="1">
      <alignment/>
    </xf>
    <xf numFmtId="0" fontId="1" fillId="26" borderId="12" xfId="0" applyFont="1" applyFill="1" applyBorder="1" applyAlignment="1">
      <alignment horizontal="center"/>
    </xf>
    <xf numFmtId="0" fontId="7" fillId="19" borderId="12" xfId="0" applyFont="1" applyFill="1" applyBorder="1" applyAlignment="1">
      <alignment/>
    </xf>
    <xf numFmtId="0" fontId="1" fillId="14" borderId="50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1" fillId="24" borderId="51" xfId="0" applyFont="1" applyFill="1" applyBorder="1" applyAlignment="1">
      <alignment/>
    </xf>
    <xf numFmtId="0" fontId="1" fillId="0" borderId="52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0" fontId="1" fillId="27" borderId="53" xfId="0" applyFont="1" applyFill="1" applyBorder="1" applyAlignment="1">
      <alignment/>
    </xf>
    <xf numFmtId="0" fontId="1" fillId="27" borderId="54" xfId="0" applyFont="1" applyFill="1" applyBorder="1" applyAlignment="1">
      <alignment/>
    </xf>
    <xf numFmtId="0" fontId="0" fillId="27" borderId="55" xfId="0" applyFill="1" applyBorder="1" applyAlignment="1">
      <alignment/>
    </xf>
    <xf numFmtId="0" fontId="0" fillId="24" borderId="10" xfId="0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56" xfId="0" applyFont="1" applyFill="1" applyBorder="1" applyAlignment="1">
      <alignment/>
    </xf>
    <xf numFmtId="0" fontId="7" fillId="24" borderId="57" xfId="0" applyFont="1" applyFill="1" applyBorder="1" applyAlignment="1">
      <alignment/>
    </xf>
    <xf numFmtId="0" fontId="26" fillId="19" borderId="12" xfId="0" applyFont="1" applyFill="1" applyBorder="1" applyAlignment="1">
      <alignment/>
    </xf>
    <xf numFmtId="0" fontId="1" fillId="10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15" borderId="24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23" borderId="3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58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19" borderId="31" xfId="0" applyFont="1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1" fillId="11" borderId="59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24" borderId="38" xfId="0" applyFont="1" applyFill="1" applyBorder="1" applyAlignment="1">
      <alignment horizontal="center"/>
    </xf>
    <xf numFmtId="0" fontId="1" fillId="21" borderId="0" xfId="0" applyFont="1" applyFill="1" applyBorder="1" applyAlignment="1">
      <alignment horizontal="right"/>
    </xf>
    <xf numFmtId="0" fontId="0" fillId="21" borderId="0" xfId="0" applyFill="1" applyBorder="1" applyAlignment="1">
      <alignment horizontal="right"/>
    </xf>
    <xf numFmtId="0" fontId="6" fillId="0" borderId="22" xfId="0" applyFont="1" applyBorder="1" applyAlignment="1">
      <alignment/>
    </xf>
    <xf numFmtId="0" fontId="6" fillId="24" borderId="21" xfId="0" applyFont="1" applyFill="1" applyBorder="1" applyAlignment="1">
      <alignment/>
    </xf>
    <xf numFmtId="0" fontId="6" fillId="15" borderId="22" xfId="0" applyFont="1" applyFill="1" applyBorder="1" applyAlignment="1">
      <alignment/>
    </xf>
    <xf numFmtId="0" fontId="6" fillId="19" borderId="22" xfId="0" applyFont="1" applyFill="1" applyBorder="1" applyAlignment="1">
      <alignment/>
    </xf>
    <xf numFmtId="0" fontId="26" fillId="0" borderId="23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C4" sqref="C4:L26"/>
    </sheetView>
  </sheetViews>
  <sheetFormatPr defaultColWidth="9.140625" defaultRowHeight="12.75"/>
  <cols>
    <col min="2" max="2" width="24.421875" style="0" customWidth="1"/>
  </cols>
  <sheetData>
    <row r="2" spans="1:14" ht="12.75">
      <c r="A2" s="133" t="s">
        <v>94</v>
      </c>
      <c r="B2" s="134"/>
      <c r="C2" s="135" t="s">
        <v>53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40" t="s">
        <v>53</v>
      </c>
    </row>
    <row r="3" spans="1:14" ht="13.5" thickBot="1">
      <c r="A3" s="41" t="s">
        <v>54</v>
      </c>
      <c r="B3" s="41" t="s">
        <v>1</v>
      </c>
      <c r="C3" s="39" t="s">
        <v>55</v>
      </c>
      <c r="D3" s="39" t="s">
        <v>56</v>
      </c>
      <c r="E3" s="39" t="s">
        <v>57</v>
      </c>
      <c r="F3" s="39" t="s">
        <v>58</v>
      </c>
      <c r="G3" s="39" t="s">
        <v>59</v>
      </c>
      <c r="H3" s="39" t="s">
        <v>60</v>
      </c>
      <c r="I3" s="39" t="s">
        <v>89</v>
      </c>
      <c r="J3" s="39" t="s">
        <v>61</v>
      </c>
      <c r="K3" s="39" t="s">
        <v>62</v>
      </c>
      <c r="L3" s="39" t="s">
        <v>63</v>
      </c>
      <c r="M3" s="39" t="s">
        <v>64</v>
      </c>
      <c r="N3" s="40" t="s">
        <v>65</v>
      </c>
    </row>
    <row r="4" spans="1:14" ht="12.75">
      <c r="A4" s="48" t="s">
        <v>12</v>
      </c>
      <c r="B4" s="42" t="s">
        <v>45</v>
      </c>
      <c r="C4" s="53"/>
      <c r="D4" s="43"/>
      <c r="E4" s="44"/>
      <c r="F4" s="44"/>
      <c r="G4" s="44"/>
      <c r="H4" s="44"/>
      <c r="I4" s="44"/>
      <c r="J4" s="44"/>
      <c r="K4" s="44"/>
      <c r="L4" s="44"/>
      <c r="M4" s="44"/>
      <c r="N4" s="45">
        <f aca="true" t="shared" si="0" ref="N4:N30">SUM(C4,D4,E4,F4,G4,H4,I4,J4,K4,L4,M4)</f>
        <v>0</v>
      </c>
    </row>
    <row r="5" spans="1:14" ht="12.75">
      <c r="A5" s="48" t="s">
        <v>13</v>
      </c>
      <c r="B5" s="50" t="s">
        <v>46</v>
      </c>
      <c r="C5" s="49"/>
      <c r="D5" s="44"/>
      <c r="E5" s="44"/>
      <c r="F5" s="44"/>
      <c r="G5" s="44"/>
      <c r="H5" s="44"/>
      <c r="I5" s="44"/>
      <c r="J5" s="44"/>
      <c r="K5" s="44"/>
      <c r="L5" s="44"/>
      <c r="M5" s="44"/>
      <c r="N5" s="45">
        <f t="shared" si="0"/>
        <v>0</v>
      </c>
    </row>
    <row r="6" spans="1:14" ht="12.75">
      <c r="A6" s="48" t="s">
        <v>14</v>
      </c>
      <c r="B6" s="52" t="s">
        <v>85</v>
      </c>
      <c r="C6" s="53"/>
      <c r="D6" s="43"/>
      <c r="E6" s="43"/>
      <c r="F6" s="43"/>
      <c r="G6" s="43"/>
      <c r="H6" s="44"/>
      <c r="I6" s="44"/>
      <c r="J6" s="44"/>
      <c r="K6" s="44"/>
      <c r="L6" s="44"/>
      <c r="M6" s="44"/>
      <c r="N6" s="45">
        <f t="shared" si="0"/>
        <v>0</v>
      </c>
    </row>
    <row r="7" spans="1:14" ht="12.75">
      <c r="A7" s="48" t="s">
        <v>15</v>
      </c>
      <c r="B7" s="47" t="s">
        <v>83</v>
      </c>
      <c r="C7" s="53"/>
      <c r="D7" s="43"/>
      <c r="E7" s="43"/>
      <c r="F7" s="43"/>
      <c r="G7" s="44"/>
      <c r="H7" s="44"/>
      <c r="I7" s="44"/>
      <c r="J7" s="44"/>
      <c r="K7" s="44"/>
      <c r="L7" s="44"/>
      <c r="M7" s="44"/>
      <c r="N7" s="45">
        <f t="shared" si="0"/>
        <v>0</v>
      </c>
    </row>
    <row r="8" spans="1:14" ht="12.75">
      <c r="A8" s="48" t="s">
        <v>16</v>
      </c>
      <c r="B8" s="47" t="s">
        <v>69</v>
      </c>
      <c r="C8" s="53"/>
      <c r="D8" s="43"/>
      <c r="E8" s="43"/>
      <c r="F8" s="43"/>
      <c r="G8" s="44"/>
      <c r="H8" s="44"/>
      <c r="I8" s="44"/>
      <c r="J8" s="44"/>
      <c r="K8" s="44"/>
      <c r="L8" s="44"/>
      <c r="M8" s="44"/>
      <c r="N8" s="45">
        <f t="shared" si="0"/>
        <v>0</v>
      </c>
    </row>
    <row r="9" spans="1:14" ht="12.75">
      <c r="A9" s="48" t="s">
        <v>17</v>
      </c>
      <c r="B9" s="52" t="s">
        <v>52</v>
      </c>
      <c r="C9" s="49"/>
      <c r="D9" s="44"/>
      <c r="E9" s="44"/>
      <c r="F9" s="44"/>
      <c r="G9" s="44"/>
      <c r="H9" s="44"/>
      <c r="I9" s="44"/>
      <c r="J9" s="44"/>
      <c r="K9" s="44"/>
      <c r="L9" s="44"/>
      <c r="M9" s="44"/>
      <c r="N9" s="45">
        <f t="shared" si="0"/>
        <v>0</v>
      </c>
    </row>
    <row r="10" spans="1:14" ht="12.75">
      <c r="A10" s="48" t="s">
        <v>18</v>
      </c>
      <c r="B10" s="47" t="s">
        <v>50</v>
      </c>
      <c r="C10" s="53"/>
      <c r="D10" s="43"/>
      <c r="E10" s="44"/>
      <c r="F10" s="44"/>
      <c r="G10" s="44"/>
      <c r="H10" s="43"/>
      <c r="I10" s="43"/>
      <c r="J10" s="44"/>
      <c r="K10" s="44"/>
      <c r="L10" s="43"/>
      <c r="M10" s="43"/>
      <c r="N10" s="45">
        <f t="shared" si="0"/>
        <v>0</v>
      </c>
    </row>
    <row r="11" spans="1:14" ht="12.75">
      <c r="A11" s="48" t="s">
        <v>19</v>
      </c>
      <c r="B11" s="46" t="s">
        <v>51</v>
      </c>
      <c r="C11" s="49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>
        <f t="shared" si="0"/>
        <v>0</v>
      </c>
    </row>
    <row r="12" spans="1:14" ht="12.75">
      <c r="A12" s="48" t="s">
        <v>20</v>
      </c>
      <c r="B12" s="46" t="s">
        <v>42</v>
      </c>
      <c r="C12" s="53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5">
        <f t="shared" si="0"/>
        <v>0</v>
      </c>
    </row>
    <row r="13" spans="1:14" ht="12.75">
      <c r="A13" s="48" t="s">
        <v>21</v>
      </c>
      <c r="B13" s="46" t="s">
        <v>80</v>
      </c>
      <c r="C13" s="5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5">
        <f t="shared" si="0"/>
        <v>0</v>
      </c>
    </row>
    <row r="14" spans="1:14" ht="12.75">
      <c r="A14" s="48" t="s">
        <v>22</v>
      </c>
      <c r="B14" s="46" t="s">
        <v>49</v>
      </c>
      <c r="C14" s="53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5">
        <f t="shared" si="0"/>
        <v>0</v>
      </c>
    </row>
    <row r="15" spans="1:14" ht="12.75">
      <c r="A15" s="48" t="s">
        <v>23</v>
      </c>
      <c r="B15" s="46" t="s">
        <v>44</v>
      </c>
      <c r="C15" s="49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>
        <f t="shared" si="0"/>
        <v>0</v>
      </c>
    </row>
    <row r="16" spans="1:14" ht="12.75">
      <c r="A16" s="48" t="s">
        <v>24</v>
      </c>
      <c r="B16" s="46" t="s">
        <v>47</v>
      </c>
      <c r="C16" s="4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>
        <f t="shared" si="0"/>
        <v>0</v>
      </c>
    </row>
    <row r="17" spans="1:14" ht="12.75">
      <c r="A17" s="48" t="s">
        <v>25</v>
      </c>
      <c r="B17" s="46" t="s">
        <v>43</v>
      </c>
      <c r="C17" s="49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>
        <f t="shared" si="0"/>
        <v>0</v>
      </c>
    </row>
    <row r="18" spans="1:14" ht="12.75">
      <c r="A18" s="48" t="s">
        <v>26</v>
      </c>
      <c r="B18" s="46" t="s">
        <v>84</v>
      </c>
      <c r="C18" s="4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>
        <f t="shared" si="0"/>
        <v>0</v>
      </c>
    </row>
    <row r="19" spans="1:14" ht="12.75">
      <c r="A19" s="48" t="s">
        <v>27</v>
      </c>
      <c r="B19" s="47" t="s">
        <v>86</v>
      </c>
      <c r="C19" s="53"/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5">
        <f t="shared" si="0"/>
        <v>0</v>
      </c>
    </row>
    <row r="20" spans="1:14" ht="12.75">
      <c r="A20" s="48" t="s">
        <v>28</v>
      </c>
      <c r="B20" s="116" t="s">
        <v>87</v>
      </c>
      <c r="C20" s="49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>
        <f t="shared" si="0"/>
        <v>0</v>
      </c>
    </row>
    <row r="21" spans="1:14" ht="12.75">
      <c r="A21" s="48" t="s">
        <v>29</v>
      </c>
      <c r="B21" s="46" t="s">
        <v>48</v>
      </c>
      <c r="C21" s="53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5">
        <f t="shared" si="0"/>
        <v>0</v>
      </c>
    </row>
    <row r="22" spans="1:14" ht="12.75">
      <c r="A22" s="48" t="s">
        <v>30</v>
      </c>
      <c r="B22" s="47" t="s">
        <v>92</v>
      </c>
      <c r="C22" s="99"/>
      <c r="D22" s="50"/>
      <c r="E22" s="44"/>
      <c r="F22" s="50"/>
      <c r="G22" s="50"/>
      <c r="H22" s="50"/>
      <c r="I22" s="50"/>
      <c r="J22" s="44"/>
      <c r="K22" s="50"/>
      <c r="L22" s="50"/>
      <c r="M22" s="50"/>
      <c r="N22" s="45">
        <f t="shared" si="0"/>
        <v>0</v>
      </c>
    </row>
    <row r="23" spans="1:14" ht="12.75">
      <c r="A23" s="48" t="s">
        <v>31</v>
      </c>
      <c r="B23" s="47" t="s">
        <v>90</v>
      </c>
      <c r="C23" s="49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>
        <f t="shared" si="0"/>
        <v>0</v>
      </c>
    </row>
    <row r="24" spans="1:14" ht="12.75">
      <c r="A24" s="48" t="s">
        <v>32</v>
      </c>
      <c r="B24" s="51" t="s">
        <v>91</v>
      </c>
      <c r="C24" s="53"/>
      <c r="D24" s="43"/>
      <c r="E24" s="44"/>
      <c r="F24" s="44"/>
      <c r="G24" s="44"/>
      <c r="H24" s="44"/>
      <c r="I24" s="44"/>
      <c r="J24" s="44"/>
      <c r="K24" s="44"/>
      <c r="L24" s="44"/>
      <c r="M24" s="44"/>
      <c r="N24" s="45">
        <f t="shared" si="0"/>
        <v>0</v>
      </c>
    </row>
    <row r="25" spans="1:14" ht="12.75">
      <c r="A25" s="48" t="s">
        <v>33</v>
      </c>
      <c r="B25" s="52" t="s">
        <v>88</v>
      </c>
      <c r="C25" s="53"/>
      <c r="D25" s="97"/>
      <c r="E25" s="43"/>
      <c r="F25" s="43"/>
      <c r="G25" s="43"/>
      <c r="H25" s="44"/>
      <c r="I25" s="44"/>
      <c r="J25" s="44"/>
      <c r="K25" s="44"/>
      <c r="L25" s="44"/>
      <c r="M25" s="44"/>
      <c r="N25" s="45">
        <f t="shared" si="0"/>
        <v>0</v>
      </c>
    </row>
    <row r="26" spans="1:14" ht="12.75">
      <c r="A26" s="48" t="s">
        <v>34</v>
      </c>
      <c r="B26" s="52" t="s">
        <v>93</v>
      </c>
      <c r="C26" s="99"/>
      <c r="D26" s="50"/>
      <c r="E26" s="50"/>
      <c r="F26" s="44"/>
      <c r="G26" s="50"/>
      <c r="H26" s="50"/>
      <c r="I26" s="50"/>
      <c r="J26" s="50"/>
      <c r="K26" s="44"/>
      <c r="L26" s="50"/>
      <c r="M26" s="50"/>
      <c r="N26" s="45">
        <f t="shared" si="0"/>
        <v>0</v>
      </c>
    </row>
    <row r="27" spans="1:14" ht="12.75">
      <c r="A27" s="48" t="s">
        <v>35</v>
      </c>
      <c r="B27" s="46"/>
      <c r="C27" s="49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>
        <f t="shared" si="0"/>
        <v>0</v>
      </c>
    </row>
    <row r="28" spans="1:14" ht="12.75">
      <c r="A28" s="56" t="s">
        <v>66</v>
      </c>
      <c r="B28" s="46"/>
      <c r="C28" s="53"/>
      <c r="D28" s="43"/>
      <c r="E28" s="44"/>
      <c r="F28" s="44"/>
      <c r="G28" s="44"/>
      <c r="H28" s="44"/>
      <c r="I28" s="44"/>
      <c r="J28" s="44"/>
      <c r="K28" s="44"/>
      <c r="L28" s="44"/>
      <c r="M28" s="44"/>
      <c r="N28" s="45">
        <f t="shared" si="0"/>
        <v>0</v>
      </c>
    </row>
    <row r="29" spans="1:14" ht="12.75">
      <c r="A29" s="56" t="s">
        <v>67</v>
      </c>
      <c r="B29" s="47"/>
      <c r="C29" s="49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>
        <f t="shared" si="0"/>
        <v>0</v>
      </c>
    </row>
    <row r="30" spans="1:14" ht="12.75">
      <c r="A30" s="92" t="s">
        <v>68</v>
      </c>
      <c r="B30" s="98"/>
      <c r="C30" s="93"/>
      <c r="D30" s="94"/>
      <c r="E30" s="96"/>
      <c r="F30" s="96"/>
      <c r="G30" s="96"/>
      <c r="H30" s="96"/>
      <c r="I30" s="96"/>
      <c r="J30" s="96"/>
      <c r="K30" s="96"/>
      <c r="L30" s="96"/>
      <c r="M30" s="96"/>
      <c r="N30" s="45">
        <f t="shared" si="0"/>
        <v>0</v>
      </c>
    </row>
    <row r="31" spans="1:14" ht="12.75">
      <c r="A31" s="63" t="s">
        <v>74</v>
      </c>
      <c r="B31" s="50"/>
      <c r="C31" s="43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5">
        <f>SUM(C31,D31,E31,F31,G31,H31,J31,K31,L31,M31)</f>
        <v>0</v>
      </c>
    </row>
    <row r="32" spans="1:14" ht="12.75">
      <c r="A32" s="63" t="s">
        <v>75</v>
      </c>
      <c r="B32" s="50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>
        <f>SUM(C32,D32,E32,F32,G32,H32,J32,K32,L32,M32)</f>
        <v>0</v>
      </c>
    </row>
    <row r="33" spans="1:14" ht="12.75">
      <c r="A33" s="63" t="s">
        <v>76</v>
      </c>
      <c r="B33" s="95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5">
        <f>SUM(C33,D33,E33,F33,G33,H33,J33,K33,L33,M33)</f>
        <v>0</v>
      </c>
    </row>
    <row r="34" spans="1:14" ht="12.75">
      <c r="A34" s="63" t="s">
        <v>77</v>
      </c>
      <c r="B34" s="50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5">
        <f>SUM(C34,D34,E34,F34,G34,H34,J34,K34,L34,M34)</f>
        <v>0</v>
      </c>
    </row>
  </sheetData>
  <sheetProtection/>
  <mergeCells count="2">
    <mergeCell ref="A2:B2"/>
    <mergeCell ref="C2:M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="120" zoomScaleNormal="12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3" sqref="I3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4.7109375" style="0" customWidth="1"/>
    <col min="4" max="6" width="5.7109375" style="0" customWidth="1"/>
    <col min="7" max="7" width="8.421875" style="0" customWidth="1"/>
    <col min="8" max="10" width="5.7109375" style="0" customWidth="1"/>
    <col min="11" max="11" width="7.57421875" style="0" bestFit="1" customWidth="1"/>
    <col min="12" max="13" width="5.7109375" style="0" customWidth="1"/>
    <col min="14" max="14" width="7.57421875" style="0" bestFit="1" customWidth="1"/>
    <col min="15" max="17" width="5.7109375" style="0" customWidth="1"/>
    <col min="18" max="18" width="7.57421875" style="0" bestFit="1" customWidth="1"/>
    <col min="19" max="19" width="1.7109375" style="0" customWidth="1"/>
    <col min="20" max="20" width="7.57421875" style="0" bestFit="1" customWidth="1"/>
    <col min="21" max="21" width="5.00390625" style="0" bestFit="1" customWidth="1"/>
    <col min="22" max="22" width="8.57421875" style="0" customWidth="1"/>
  </cols>
  <sheetData>
    <row r="1" spans="1:22" ht="31.5" customHeight="1" thickBot="1">
      <c r="A1" s="136" t="s">
        <v>97</v>
      </c>
      <c r="B1" s="137"/>
      <c r="C1" s="138" t="s">
        <v>73</v>
      </c>
      <c r="D1" s="139"/>
      <c r="E1" s="139"/>
      <c r="F1" s="139"/>
      <c r="G1" s="140"/>
      <c r="H1" s="143" t="s">
        <v>37</v>
      </c>
      <c r="I1" s="144"/>
      <c r="J1" s="144"/>
      <c r="K1" s="145"/>
      <c r="L1" s="146" t="s">
        <v>40</v>
      </c>
      <c r="M1" s="147"/>
      <c r="N1" s="148"/>
      <c r="O1" s="149" t="s">
        <v>38</v>
      </c>
      <c r="P1" s="139"/>
      <c r="Q1" s="139"/>
      <c r="R1" s="140"/>
      <c r="S1" s="2"/>
      <c r="T1" s="141" t="s">
        <v>39</v>
      </c>
      <c r="U1" s="142"/>
      <c r="V1" s="102" t="s">
        <v>72</v>
      </c>
    </row>
    <row r="2" spans="1:22" ht="24.75" customHeight="1" thickBot="1">
      <c r="A2" s="4" t="s">
        <v>0</v>
      </c>
      <c r="B2" s="4" t="s">
        <v>73</v>
      </c>
      <c r="C2" s="21" t="s">
        <v>73</v>
      </c>
      <c r="D2" s="21" t="s">
        <v>2</v>
      </c>
      <c r="E2" s="22" t="s">
        <v>3</v>
      </c>
      <c r="F2" s="21" t="s">
        <v>4</v>
      </c>
      <c r="G2" s="22" t="s">
        <v>36</v>
      </c>
      <c r="H2" s="23" t="s">
        <v>41</v>
      </c>
      <c r="I2" s="24" t="s">
        <v>7</v>
      </c>
      <c r="J2" s="24" t="s">
        <v>8</v>
      </c>
      <c r="K2" s="25" t="s">
        <v>36</v>
      </c>
      <c r="L2" s="10" t="s">
        <v>41</v>
      </c>
      <c r="M2" s="15" t="s">
        <v>9</v>
      </c>
      <c r="N2" s="5" t="s">
        <v>36</v>
      </c>
      <c r="O2" s="3" t="s">
        <v>41</v>
      </c>
      <c r="P2" s="9" t="s">
        <v>10</v>
      </c>
      <c r="Q2" s="9" t="s">
        <v>11</v>
      </c>
      <c r="R2" s="1" t="s">
        <v>36</v>
      </c>
      <c r="S2" s="2"/>
      <c r="T2" s="37" t="s">
        <v>5</v>
      </c>
      <c r="U2" s="103" t="s">
        <v>6</v>
      </c>
      <c r="V2" s="106"/>
    </row>
    <row r="3" spans="1:22" ht="24.75" customHeight="1" thickBot="1">
      <c r="A3" s="18" t="s">
        <v>12</v>
      </c>
      <c r="B3" s="26" t="s">
        <v>46</v>
      </c>
      <c r="C3" s="27"/>
      <c r="D3" s="65">
        <v>248</v>
      </c>
      <c r="E3" s="123">
        <v>259</v>
      </c>
      <c r="F3" s="21">
        <v>244</v>
      </c>
      <c r="G3" s="27">
        <f>SUM(C3+D3+E3+F3)</f>
        <v>751</v>
      </c>
      <c r="H3" s="67"/>
      <c r="I3" s="132">
        <v>279</v>
      </c>
      <c r="J3" s="119">
        <v>224</v>
      </c>
      <c r="K3" s="86">
        <f>SUM(H3,I3,J3)</f>
        <v>503</v>
      </c>
      <c r="L3" s="127"/>
      <c r="M3" s="124"/>
      <c r="N3" s="124"/>
      <c r="O3" s="129"/>
      <c r="P3" s="131">
        <v>196</v>
      </c>
      <c r="Q3" s="113">
        <v>212</v>
      </c>
      <c r="R3" s="70">
        <f>SUM(O3+P3+Q3)</f>
        <v>408</v>
      </c>
      <c r="S3" s="11"/>
      <c r="T3" s="54">
        <f>AVERAGE(D3,E3,F3,I3,J3,P3,Q3)</f>
        <v>237.42857142857142</v>
      </c>
      <c r="U3" s="104">
        <f>MAX(D3,E3,F3,I3,J3,P3,Q3)</f>
        <v>279</v>
      </c>
      <c r="V3" s="106">
        <v>21</v>
      </c>
    </row>
    <row r="4" spans="1:22" ht="24.75" customHeight="1" thickBot="1">
      <c r="A4" s="19" t="s">
        <v>13</v>
      </c>
      <c r="B4" s="28" t="s">
        <v>50</v>
      </c>
      <c r="C4" s="29"/>
      <c r="D4" s="30">
        <v>177</v>
      </c>
      <c r="E4" s="31">
        <v>145</v>
      </c>
      <c r="F4" s="21">
        <v>149</v>
      </c>
      <c r="G4" s="27">
        <f>SUM(C4+D4+E4+F4)</f>
        <v>471</v>
      </c>
      <c r="H4" s="67"/>
      <c r="I4" s="67">
        <v>235</v>
      </c>
      <c r="J4" s="67">
        <v>205</v>
      </c>
      <c r="K4" s="86">
        <f>SUM(H4,I4,J4)</f>
        <v>440</v>
      </c>
      <c r="L4" s="126"/>
      <c r="M4" s="124"/>
      <c r="N4" s="125"/>
      <c r="O4" s="128"/>
      <c r="P4" s="130">
        <v>203</v>
      </c>
      <c r="Q4" s="89">
        <v>176</v>
      </c>
      <c r="R4" s="70">
        <f>SUM(O4+P4+Q4)</f>
        <v>379</v>
      </c>
      <c r="S4" s="12"/>
      <c r="T4" s="55">
        <f>AVERAGE(D4,E4,F4,I4,J4,P4,Q4)</f>
        <v>184.28571428571428</v>
      </c>
      <c r="U4" s="105">
        <f>MAX(D4,E4,F4,I4,J4,P4,Q4)</f>
        <v>235</v>
      </c>
      <c r="V4" s="106">
        <v>20</v>
      </c>
    </row>
    <row r="5" spans="1:22" ht="24.75" customHeight="1" thickBot="1">
      <c r="A5" s="19" t="s">
        <v>14</v>
      </c>
      <c r="B5" s="28" t="s">
        <v>49</v>
      </c>
      <c r="C5" s="29"/>
      <c r="D5" s="30">
        <v>188</v>
      </c>
      <c r="E5" s="71">
        <v>158</v>
      </c>
      <c r="F5" s="21">
        <v>178</v>
      </c>
      <c r="G5" s="27">
        <f>SUM(C5+D5+E5+F5)</f>
        <v>524</v>
      </c>
      <c r="H5" s="67"/>
      <c r="I5" s="67">
        <v>158</v>
      </c>
      <c r="J5" s="67">
        <v>205</v>
      </c>
      <c r="K5" s="67">
        <f>SUM(H5,I5,J5)</f>
        <v>363</v>
      </c>
      <c r="L5" s="117"/>
      <c r="M5" s="117">
        <v>225</v>
      </c>
      <c r="N5" s="117">
        <v>225</v>
      </c>
      <c r="O5" s="122"/>
      <c r="P5" s="111">
        <v>180</v>
      </c>
      <c r="Q5" s="88">
        <v>192</v>
      </c>
      <c r="R5" s="70">
        <f>SUM(O5+P5+Q5)</f>
        <v>372</v>
      </c>
      <c r="S5" s="12"/>
      <c r="T5" s="55">
        <f>AVERAGE(D5,E5,F5,I5,J5,M5,P5,Q5)</f>
        <v>185.5</v>
      </c>
      <c r="U5" s="105">
        <f>MAX(D5,E5,F5,I5,J5,M5,P5,Q5)</f>
        <v>225</v>
      </c>
      <c r="V5" s="106">
        <v>19</v>
      </c>
    </row>
    <row r="6" spans="1:31" ht="24.75" customHeight="1" thickBot="1">
      <c r="A6" s="19" t="s">
        <v>15</v>
      </c>
      <c r="B6" s="28" t="s">
        <v>81</v>
      </c>
      <c r="C6" s="29"/>
      <c r="D6" s="30">
        <v>227</v>
      </c>
      <c r="E6" s="31">
        <v>192</v>
      </c>
      <c r="F6" s="21">
        <v>205</v>
      </c>
      <c r="G6" s="27">
        <f>SUM(C6+D6+E6+F6)</f>
        <v>624</v>
      </c>
      <c r="H6" s="67"/>
      <c r="I6" s="83">
        <v>210</v>
      </c>
      <c r="J6" s="87">
        <v>223</v>
      </c>
      <c r="K6" s="86">
        <f>SUM(H6,I6,J6)</f>
        <v>433</v>
      </c>
      <c r="L6" s="120"/>
      <c r="M6" s="120">
        <v>215</v>
      </c>
      <c r="N6" s="120">
        <v>215</v>
      </c>
      <c r="O6" s="69"/>
      <c r="P6" s="69"/>
      <c r="Q6" s="69"/>
      <c r="R6" s="69"/>
      <c r="S6" s="12"/>
      <c r="T6" s="55">
        <f>AVERAGE(D6,E6,F6,I6,J6,M6)</f>
        <v>212</v>
      </c>
      <c r="U6" s="105">
        <f>MAX(D6,E6,F6,I6,J6,M6)</f>
        <v>227</v>
      </c>
      <c r="V6" s="106">
        <v>18</v>
      </c>
      <c r="X6" s="7"/>
      <c r="Y6" s="7"/>
      <c r="Z6" s="7"/>
      <c r="AA6" s="7"/>
      <c r="AB6" s="7"/>
      <c r="AC6" s="7"/>
      <c r="AD6" s="7"/>
      <c r="AE6" s="7"/>
    </row>
    <row r="7" spans="1:31" ht="24.75" customHeight="1" thickBot="1">
      <c r="A7" s="19" t="s">
        <v>16</v>
      </c>
      <c r="B7" s="28" t="s">
        <v>96</v>
      </c>
      <c r="C7" s="29"/>
      <c r="D7" s="30">
        <v>209</v>
      </c>
      <c r="E7" s="71">
        <v>173</v>
      </c>
      <c r="F7" s="21">
        <v>150</v>
      </c>
      <c r="G7" s="27">
        <f>SUM(C7+D7+E7+F7)</f>
        <v>532</v>
      </c>
      <c r="H7" s="82"/>
      <c r="I7" s="67">
        <v>178</v>
      </c>
      <c r="J7" s="67">
        <v>201</v>
      </c>
      <c r="K7" s="67">
        <f>SUM(H7,I7,J7)</f>
        <v>379</v>
      </c>
      <c r="L7" s="117"/>
      <c r="M7" s="117">
        <v>208</v>
      </c>
      <c r="N7" s="121">
        <v>208</v>
      </c>
      <c r="O7" s="6"/>
      <c r="P7" s="6"/>
      <c r="Q7" s="6"/>
      <c r="R7" s="6"/>
      <c r="S7" s="12"/>
      <c r="T7" s="55">
        <f>AVERAGE(D7,E7,F7,I7,J7,M7)</f>
        <v>186.5</v>
      </c>
      <c r="U7" s="105">
        <f>MAX(D7,E7,F7,I7,J7,M7)</f>
        <v>209</v>
      </c>
      <c r="V7" s="106">
        <v>17</v>
      </c>
      <c r="W7" s="7"/>
      <c r="X7" s="7"/>
      <c r="Y7" s="7"/>
      <c r="Z7" s="7"/>
      <c r="AA7" s="7"/>
      <c r="AB7" s="7"/>
      <c r="AC7" s="7"/>
      <c r="AD7" s="7"/>
      <c r="AE7" s="7"/>
    </row>
    <row r="8" spans="1:31" ht="24.75" customHeight="1" thickBot="1">
      <c r="A8" s="19" t="s">
        <v>17</v>
      </c>
      <c r="B8" s="28" t="s">
        <v>42</v>
      </c>
      <c r="C8" s="29"/>
      <c r="D8" s="30">
        <v>160</v>
      </c>
      <c r="E8" s="31">
        <v>241</v>
      </c>
      <c r="F8" s="21">
        <v>217</v>
      </c>
      <c r="G8" s="27">
        <f>SUM(C8+D8+E8+F8)</f>
        <v>618</v>
      </c>
      <c r="H8" s="67"/>
      <c r="I8" s="67">
        <v>176</v>
      </c>
      <c r="J8" s="67">
        <v>203</v>
      </c>
      <c r="K8" s="67">
        <f>SUM(H8,I8,J8)</f>
        <v>379</v>
      </c>
      <c r="L8" s="117"/>
      <c r="M8" s="117">
        <v>166</v>
      </c>
      <c r="N8" s="117">
        <v>166</v>
      </c>
      <c r="O8" s="6" t="s">
        <v>73</v>
      </c>
      <c r="P8" s="6"/>
      <c r="Q8" s="6"/>
      <c r="R8" s="6"/>
      <c r="S8" s="12"/>
      <c r="T8" s="55">
        <f>AVERAGE(D8,E8,F8,I8,J8,M8)</f>
        <v>193.83333333333334</v>
      </c>
      <c r="U8" s="105">
        <f>MAX(D8,E8,F8,I8,J8,M8)</f>
        <v>241</v>
      </c>
      <c r="V8" s="106">
        <v>16</v>
      </c>
      <c r="W8" s="7"/>
      <c r="X8" s="7"/>
      <c r="Y8" s="7"/>
      <c r="Z8" s="7"/>
      <c r="AA8" s="7"/>
      <c r="AB8" s="7"/>
      <c r="AC8" s="7"/>
      <c r="AD8" s="7"/>
      <c r="AE8" s="7"/>
    </row>
    <row r="9" spans="1:31" ht="24.75" customHeight="1" thickBot="1">
      <c r="A9" s="19" t="s">
        <v>18</v>
      </c>
      <c r="B9" s="28" t="s">
        <v>85</v>
      </c>
      <c r="C9" s="29"/>
      <c r="D9" s="30">
        <v>202</v>
      </c>
      <c r="E9" s="71">
        <v>155</v>
      </c>
      <c r="F9" s="21">
        <v>181</v>
      </c>
      <c r="G9" s="27">
        <f>SUM(C9+D9+E9+F9)</f>
        <v>538</v>
      </c>
      <c r="H9" s="83"/>
      <c r="I9" s="83">
        <v>181</v>
      </c>
      <c r="J9" s="67">
        <v>171</v>
      </c>
      <c r="K9" s="67">
        <f>SUM(H9,I9,J9)</f>
        <v>352</v>
      </c>
      <c r="L9" s="69"/>
      <c r="M9" s="7"/>
      <c r="N9" s="7"/>
      <c r="O9" s="7"/>
      <c r="P9" s="6"/>
      <c r="Q9" s="7"/>
      <c r="R9" s="7"/>
      <c r="S9" s="12"/>
      <c r="T9" s="55">
        <f aca="true" t="shared" si="0" ref="T9:T14">AVERAGE(D9,E9,F9,I9,J9)</f>
        <v>178</v>
      </c>
      <c r="U9" s="105">
        <f aca="true" t="shared" si="1" ref="U9:U14">MAX(D9,E9,F9,I9,J9)</f>
        <v>202</v>
      </c>
      <c r="V9" s="106">
        <v>15</v>
      </c>
      <c r="W9" s="7"/>
      <c r="X9" s="17"/>
      <c r="Y9" s="7"/>
      <c r="Z9" s="7"/>
      <c r="AA9" s="7"/>
      <c r="AB9" s="7"/>
      <c r="AC9" s="7"/>
      <c r="AD9" s="7"/>
      <c r="AE9" s="7"/>
    </row>
    <row r="10" spans="1:31" ht="24.75" customHeight="1" thickBot="1">
      <c r="A10" s="19" t="s">
        <v>19</v>
      </c>
      <c r="B10" s="152" t="s">
        <v>90</v>
      </c>
      <c r="C10" s="29"/>
      <c r="D10" s="110">
        <v>173</v>
      </c>
      <c r="E10" s="31">
        <v>170</v>
      </c>
      <c r="F10" s="21">
        <v>158</v>
      </c>
      <c r="G10" s="27">
        <f>SUM(C10+D10+E10+F10)</f>
        <v>501</v>
      </c>
      <c r="H10" s="67"/>
      <c r="I10" s="67">
        <v>202</v>
      </c>
      <c r="J10" s="85">
        <v>134</v>
      </c>
      <c r="K10" s="67">
        <f>SUM(H10,I10,J10)</f>
        <v>336</v>
      </c>
      <c r="L10" s="6"/>
      <c r="M10" s="7"/>
      <c r="N10" s="7"/>
      <c r="O10" s="7"/>
      <c r="P10" s="7"/>
      <c r="Q10" s="7"/>
      <c r="R10" s="7"/>
      <c r="S10" s="12"/>
      <c r="T10" s="55">
        <f t="shared" si="0"/>
        <v>167.4</v>
      </c>
      <c r="U10" s="105">
        <f t="shared" si="1"/>
        <v>202</v>
      </c>
      <c r="V10" s="106">
        <v>14</v>
      </c>
      <c r="W10" s="16"/>
      <c r="X10" s="7"/>
      <c r="Y10" s="7"/>
      <c r="Z10" s="7"/>
      <c r="AA10" s="7"/>
      <c r="AB10" s="7"/>
      <c r="AC10" s="7"/>
      <c r="AD10" s="7"/>
      <c r="AE10" s="7"/>
    </row>
    <row r="11" spans="1:31" ht="24.75" customHeight="1" thickBot="1">
      <c r="A11" s="19" t="s">
        <v>20</v>
      </c>
      <c r="B11" s="28" t="s">
        <v>44</v>
      </c>
      <c r="C11" s="29">
        <v>30</v>
      </c>
      <c r="D11" s="156">
        <v>191</v>
      </c>
      <c r="E11" s="31">
        <v>178</v>
      </c>
      <c r="F11" s="21">
        <v>132</v>
      </c>
      <c r="G11" s="27">
        <f>SUM(C11+D11+E11+F11)</f>
        <v>531</v>
      </c>
      <c r="H11" s="84">
        <v>20</v>
      </c>
      <c r="I11" s="84">
        <v>160</v>
      </c>
      <c r="J11" s="84">
        <v>147</v>
      </c>
      <c r="K11" s="67">
        <f>SUM(H11,I11,J11)</f>
        <v>327</v>
      </c>
      <c r="L11" s="6"/>
      <c r="M11" s="7"/>
      <c r="N11" s="7"/>
      <c r="O11" s="7"/>
      <c r="P11" s="7"/>
      <c r="Q11" s="7"/>
      <c r="R11" s="7"/>
      <c r="S11" s="12"/>
      <c r="T11" s="55">
        <f t="shared" si="0"/>
        <v>161.6</v>
      </c>
      <c r="U11" s="105">
        <f t="shared" si="1"/>
        <v>191</v>
      </c>
      <c r="V11" s="106">
        <v>13</v>
      </c>
      <c r="W11" s="16"/>
      <c r="X11" s="7"/>
      <c r="Y11" s="7"/>
      <c r="Z11" s="7"/>
      <c r="AA11" s="7"/>
      <c r="AB11" s="7"/>
      <c r="AC11" s="7"/>
      <c r="AD11" s="7"/>
      <c r="AE11" s="7"/>
    </row>
    <row r="12" spans="1:31" ht="24.75" customHeight="1" thickBot="1">
      <c r="A12" s="19" t="s">
        <v>21</v>
      </c>
      <c r="B12" s="114" t="s">
        <v>78</v>
      </c>
      <c r="C12" s="29"/>
      <c r="D12" s="30">
        <v>137</v>
      </c>
      <c r="E12" s="31">
        <v>164</v>
      </c>
      <c r="F12" s="21">
        <v>183</v>
      </c>
      <c r="G12" s="27">
        <f>SUM(C12+D12+E12+F12)</f>
        <v>484</v>
      </c>
      <c r="H12" s="84"/>
      <c r="I12" s="84">
        <v>145</v>
      </c>
      <c r="J12" s="67">
        <v>165</v>
      </c>
      <c r="K12" s="67">
        <f>SUM(H12,I12,J12)</f>
        <v>310</v>
      </c>
      <c r="L12" s="6"/>
      <c r="M12" s="7"/>
      <c r="N12" s="7" t="s">
        <v>73</v>
      </c>
      <c r="O12" s="7"/>
      <c r="P12" s="7"/>
      <c r="Q12" s="8"/>
      <c r="R12" s="8"/>
      <c r="S12" s="13"/>
      <c r="T12" s="55">
        <f t="shared" si="0"/>
        <v>158.8</v>
      </c>
      <c r="U12" s="105">
        <f t="shared" si="1"/>
        <v>183</v>
      </c>
      <c r="V12" s="106">
        <v>12</v>
      </c>
      <c r="W12" s="16"/>
      <c r="X12" s="7"/>
      <c r="Y12" s="7"/>
      <c r="Z12" s="7"/>
      <c r="AA12" s="7"/>
      <c r="AB12" s="7"/>
      <c r="AC12" s="7"/>
      <c r="AD12" s="7"/>
      <c r="AE12" s="7"/>
    </row>
    <row r="13" spans="1:31" ht="24.75" customHeight="1" thickBot="1">
      <c r="A13" s="66" t="s">
        <v>22</v>
      </c>
      <c r="B13" s="115" t="s">
        <v>52</v>
      </c>
      <c r="C13" s="29"/>
      <c r="D13" s="30">
        <v>177</v>
      </c>
      <c r="E13" s="31">
        <v>186</v>
      </c>
      <c r="F13" s="21">
        <v>197</v>
      </c>
      <c r="G13" s="27">
        <f>SUM(C13+D13+E13+F13)</f>
        <v>560</v>
      </c>
      <c r="H13" s="84"/>
      <c r="I13" s="84">
        <v>138</v>
      </c>
      <c r="J13" s="84">
        <v>160</v>
      </c>
      <c r="K13" s="84">
        <f>SUM(H13,I13,J13)</f>
        <v>298</v>
      </c>
      <c r="L13" s="6"/>
      <c r="M13" s="7"/>
      <c r="N13" s="7"/>
      <c r="O13" s="7"/>
      <c r="P13" s="7"/>
      <c r="Q13" s="7"/>
      <c r="R13" s="7"/>
      <c r="S13" s="12"/>
      <c r="T13" s="55">
        <f t="shared" si="0"/>
        <v>171.6</v>
      </c>
      <c r="U13" s="105">
        <f t="shared" si="1"/>
        <v>197</v>
      </c>
      <c r="V13" s="106">
        <v>11</v>
      </c>
      <c r="W13" s="16"/>
      <c r="X13" s="7"/>
      <c r="Y13" s="7"/>
      <c r="Z13" s="7"/>
      <c r="AA13" s="7"/>
      <c r="AB13" s="7"/>
      <c r="AC13" s="7"/>
      <c r="AD13" s="7"/>
      <c r="AE13" s="7"/>
    </row>
    <row r="14" spans="1:31" ht="24.75" customHeight="1" thickBot="1">
      <c r="A14" s="19" t="s">
        <v>23</v>
      </c>
      <c r="B14" s="28" t="s">
        <v>51</v>
      </c>
      <c r="C14" s="29"/>
      <c r="D14" s="30">
        <v>192</v>
      </c>
      <c r="E14" s="31">
        <v>170</v>
      </c>
      <c r="F14" s="21">
        <v>182</v>
      </c>
      <c r="G14" s="77">
        <f>SUM(C14+D14+E14+F14)</f>
        <v>544</v>
      </c>
      <c r="H14" s="67"/>
      <c r="I14" s="67">
        <v>174</v>
      </c>
      <c r="J14" s="67">
        <v>115</v>
      </c>
      <c r="K14" s="67">
        <f>SUM(H14,I14,J14)</f>
        <v>289</v>
      </c>
      <c r="L14" s="6"/>
      <c r="M14" s="7"/>
      <c r="N14" s="7"/>
      <c r="O14" s="6"/>
      <c r="P14" s="7"/>
      <c r="Q14" s="7"/>
      <c r="R14" s="7"/>
      <c r="S14" s="12"/>
      <c r="T14" s="55">
        <f t="shared" si="0"/>
        <v>166.6</v>
      </c>
      <c r="U14" s="105">
        <f t="shared" si="1"/>
        <v>192</v>
      </c>
      <c r="V14" s="106">
        <v>10</v>
      </c>
      <c r="W14" s="16"/>
      <c r="X14" s="7"/>
      <c r="Y14" s="7"/>
      <c r="Z14" s="7"/>
      <c r="AA14" s="7"/>
      <c r="AB14" s="7"/>
      <c r="AC14" s="7"/>
      <c r="AD14" s="7"/>
      <c r="AE14" s="7"/>
    </row>
    <row r="15" spans="1:23" ht="24.75" customHeight="1" thickBot="1">
      <c r="A15" s="19" t="s">
        <v>24</v>
      </c>
      <c r="B15" s="28" t="s">
        <v>47</v>
      </c>
      <c r="C15" s="29">
        <v>30</v>
      </c>
      <c r="D15" s="72">
        <v>139</v>
      </c>
      <c r="E15" s="31">
        <v>145</v>
      </c>
      <c r="F15" s="21">
        <v>139</v>
      </c>
      <c r="G15" s="27">
        <f>SUM(C15+D15+E15+F15)</f>
        <v>453</v>
      </c>
      <c r="H15" s="90"/>
      <c r="I15" s="69"/>
      <c r="J15" s="69"/>
      <c r="K15" s="69"/>
      <c r="L15" s="91"/>
      <c r="M15" s="7"/>
      <c r="N15" s="7"/>
      <c r="O15" s="7"/>
      <c r="P15" s="7"/>
      <c r="Q15" s="7"/>
      <c r="R15" s="7"/>
      <c r="S15" s="12"/>
      <c r="T15" s="55">
        <f aca="true" t="shared" si="2" ref="T15:T25">AVERAGE(D15,E15,F15)</f>
        <v>141</v>
      </c>
      <c r="U15" s="105">
        <f aca="true" t="shared" si="3" ref="U15:U25">MAX(D15,E15,F15)</f>
        <v>145</v>
      </c>
      <c r="V15" s="106">
        <v>9</v>
      </c>
      <c r="W15" s="7"/>
    </row>
    <row r="16" spans="1:22" ht="24.75" customHeight="1" thickBot="1">
      <c r="A16" s="19" t="s">
        <v>25</v>
      </c>
      <c r="B16" s="28" t="s">
        <v>98</v>
      </c>
      <c r="C16" s="29"/>
      <c r="D16" s="30">
        <v>154</v>
      </c>
      <c r="E16" s="31">
        <v>155</v>
      </c>
      <c r="F16" s="21">
        <v>136</v>
      </c>
      <c r="G16" s="27">
        <f>SUM(C16+D16+E16+F16)</f>
        <v>445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12"/>
      <c r="T16" s="55">
        <f t="shared" si="2"/>
        <v>148.33333333333334</v>
      </c>
      <c r="U16" s="105">
        <f t="shared" si="3"/>
        <v>155</v>
      </c>
      <c r="V16" s="106">
        <v>8</v>
      </c>
    </row>
    <row r="17" spans="1:22" ht="24.75" customHeight="1" thickBot="1">
      <c r="A17" s="19" t="s">
        <v>26</v>
      </c>
      <c r="B17" s="28" t="s">
        <v>88</v>
      </c>
      <c r="C17" s="29">
        <v>30</v>
      </c>
      <c r="D17" s="30">
        <v>150</v>
      </c>
      <c r="E17" s="71">
        <v>136</v>
      </c>
      <c r="F17" s="21">
        <v>126</v>
      </c>
      <c r="G17" s="27">
        <f>SUM(C17+D17+E17+F17)</f>
        <v>442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12"/>
      <c r="T17" s="55">
        <f t="shared" si="2"/>
        <v>137.33333333333334</v>
      </c>
      <c r="U17" s="105">
        <f t="shared" si="3"/>
        <v>150</v>
      </c>
      <c r="V17" s="106">
        <v>7</v>
      </c>
    </row>
    <row r="18" spans="1:22" ht="24.75" customHeight="1" thickBot="1">
      <c r="A18" s="19" t="s">
        <v>27</v>
      </c>
      <c r="B18" s="28" t="s">
        <v>92</v>
      </c>
      <c r="C18" s="29"/>
      <c r="D18" s="30">
        <v>159</v>
      </c>
      <c r="E18" s="31">
        <v>127</v>
      </c>
      <c r="F18" s="21">
        <v>144</v>
      </c>
      <c r="G18" s="27">
        <f>SUM(C18+D18+E18+F18)</f>
        <v>430</v>
      </c>
      <c r="H18" s="69"/>
      <c r="I18" s="69"/>
      <c r="J18" s="69"/>
      <c r="K18" s="69"/>
      <c r="L18" s="7"/>
      <c r="M18" s="7"/>
      <c r="N18" s="7"/>
      <c r="O18" s="7"/>
      <c r="P18" s="7"/>
      <c r="Q18" s="7"/>
      <c r="R18" s="7"/>
      <c r="S18" s="12"/>
      <c r="T18" s="55">
        <f t="shared" si="2"/>
        <v>143.33333333333334</v>
      </c>
      <c r="U18" s="105">
        <f t="shared" si="3"/>
        <v>159</v>
      </c>
      <c r="V18" s="106">
        <v>6</v>
      </c>
    </row>
    <row r="19" spans="1:22" ht="24.75" customHeight="1" thickBot="1">
      <c r="A19" s="19" t="s">
        <v>82</v>
      </c>
      <c r="B19" s="28" t="s">
        <v>95</v>
      </c>
      <c r="C19" s="29"/>
      <c r="D19" s="30">
        <v>153</v>
      </c>
      <c r="E19" s="31">
        <v>154</v>
      </c>
      <c r="F19" s="118">
        <v>104</v>
      </c>
      <c r="G19" s="27">
        <f>SUM(C19+D19+E19+F19)</f>
        <v>411</v>
      </c>
      <c r="H19" s="90"/>
      <c r="I19" s="69"/>
      <c r="J19" s="69"/>
      <c r="K19" s="69"/>
      <c r="L19" s="7"/>
      <c r="M19" s="7"/>
      <c r="N19" s="7"/>
      <c r="O19" s="7"/>
      <c r="P19" s="7"/>
      <c r="Q19" s="7"/>
      <c r="R19" s="7"/>
      <c r="S19" s="12"/>
      <c r="T19" s="55">
        <f t="shared" si="2"/>
        <v>137</v>
      </c>
      <c r="U19" s="105">
        <f t="shared" si="3"/>
        <v>154</v>
      </c>
      <c r="V19" s="106">
        <v>5</v>
      </c>
    </row>
    <row r="20" spans="1:22" ht="24.75" customHeight="1" thickBot="1">
      <c r="A20" s="19" t="s">
        <v>29</v>
      </c>
      <c r="B20" s="28"/>
      <c r="C20" s="29"/>
      <c r="D20" s="30"/>
      <c r="E20" s="31"/>
      <c r="F20" s="112"/>
      <c r="G20" s="27"/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12"/>
      <c r="T20" s="55" t="e">
        <f t="shared" si="2"/>
        <v>#DIV/0!</v>
      </c>
      <c r="U20" s="105">
        <f t="shared" si="3"/>
        <v>0</v>
      </c>
      <c r="V20" s="106">
        <v>4</v>
      </c>
    </row>
    <row r="21" spans="1:22" ht="24.75" customHeight="1" thickBot="1">
      <c r="A21" s="19" t="s">
        <v>30</v>
      </c>
      <c r="B21" s="28" t="s">
        <v>83</v>
      </c>
      <c r="C21" s="29">
        <v>30</v>
      </c>
      <c r="D21" s="30">
        <v>160</v>
      </c>
      <c r="E21" s="31">
        <v>167</v>
      </c>
      <c r="F21" s="112">
        <v>145</v>
      </c>
      <c r="G21" s="27">
        <f>SUM(C21+D21+E21+F21)</f>
        <v>502</v>
      </c>
      <c r="H21" s="84"/>
      <c r="I21" s="84"/>
      <c r="J21" s="67"/>
      <c r="K21" s="67">
        <f>SUM(H21,I21,J21)</f>
        <v>0</v>
      </c>
      <c r="L21" s="81"/>
      <c r="M21" s="7"/>
      <c r="N21" s="7"/>
      <c r="O21" s="7"/>
      <c r="P21" s="7"/>
      <c r="Q21" s="7"/>
      <c r="R21" s="7"/>
      <c r="S21" s="12"/>
      <c r="T21" s="55">
        <f t="shared" si="2"/>
        <v>157.33333333333334</v>
      </c>
      <c r="U21" s="105">
        <f t="shared" si="3"/>
        <v>167</v>
      </c>
      <c r="V21" s="106">
        <v>3</v>
      </c>
    </row>
    <row r="22" spans="1:22" ht="24.75" customHeight="1" thickBot="1">
      <c r="A22" s="19" t="s">
        <v>31</v>
      </c>
      <c r="B22" s="28"/>
      <c r="C22" s="29"/>
      <c r="D22" s="30"/>
      <c r="E22" s="31"/>
      <c r="F22" s="32"/>
      <c r="G22" s="27"/>
      <c r="H22" s="79"/>
      <c r="I22" s="7"/>
      <c r="J22" s="7"/>
      <c r="K22" s="7"/>
      <c r="L22" s="7"/>
      <c r="M22" s="7"/>
      <c r="N22" s="7"/>
      <c r="O22" s="7"/>
      <c r="P22" s="7"/>
      <c r="Q22" s="7"/>
      <c r="R22" s="7"/>
      <c r="S22" s="12"/>
      <c r="T22" s="33" t="e">
        <f t="shared" si="2"/>
        <v>#DIV/0!</v>
      </c>
      <c r="U22" s="105">
        <f t="shared" si="3"/>
        <v>0</v>
      </c>
      <c r="V22" s="106">
        <v>2</v>
      </c>
    </row>
    <row r="23" spans="1:22" ht="24.75" customHeight="1" thickBot="1">
      <c r="A23" s="19" t="s">
        <v>32</v>
      </c>
      <c r="B23" s="28"/>
      <c r="C23" s="29"/>
      <c r="D23" s="30"/>
      <c r="E23" s="31"/>
      <c r="F23" s="32"/>
      <c r="G23" s="27"/>
      <c r="H23" s="69"/>
      <c r="I23" s="69"/>
      <c r="J23" s="69"/>
      <c r="K23" s="69"/>
      <c r="L23" s="80"/>
      <c r="M23" s="69"/>
      <c r="N23" s="69"/>
      <c r="O23" s="7"/>
      <c r="P23" s="7"/>
      <c r="Q23" s="7"/>
      <c r="R23" s="7"/>
      <c r="S23" s="12"/>
      <c r="T23" s="33" t="e">
        <f t="shared" si="2"/>
        <v>#DIV/0!</v>
      </c>
      <c r="U23" s="105">
        <f t="shared" si="3"/>
        <v>0</v>
      </c>
      <c r="V23" s="106">
        <v>1</v>
      </c>
    </row>
    <row r="24" spans="1:21" ht="24.75" customHeight="1" thickBot="1">
      <c r="A24" s="19" t="s">
        <v>33</v>
      </c>
      <c r="B24" s="28"/>
      <c r="C24" s="29"/>
      <c r="D24" s="30"/>
      <c r="E24" s="31"/>
      <c r="F24" s="32"/>
      <c r="G24" s="77"/>
      <c r="H24" s="107"/>
      <c r="I24" s="108"/>
      <c r="J24" s="108"/>
      <c r="K24" s="7"/>
      <c r="L24" s="7"/>
      <c r="M24" s="7"/>
      <c r="N24" s="7"/>
      <c r="O24" s="7"/>
      <c r="P24" s="7"/>
      <c r="Q24" s="7"/>
      <c r="R24" s="7"/>
      <c r="S24" s="12"/>
      <c r="T24" s="33" t="e">
        <f t="shared" si="2"/>
        <v>#DIV/0!</v>
      </c>
      <c r="U24" s="34">
        <f t="shared" si="3"/>
        <v>0</v>
      </c>
    </row>
    <row r="25" spans="1:21" ht="24.75" customHeight="1" thickBot="1">
      <c r="A25" s="20" t="s">
        <v>34</v>
      </c>
      <c r="B25" s="28"/>
      <c r="C25" s="29"/>
      <c r="D25" s="30"/>
      <c r="E25" s="31"/>
      <c r="F25" s="32"/>
      <c r="G25" s="27"/>
      <c r="H25" s="78"/>
      <c r="I25" s="109"/>
      <c r="J25" s="109"/>
      <c r="K25" s="109"/>
      <c r="L25" s="7"/>
      <c r="M25" s="7"/>
      <c r="N25" s="7"/>
      <c r="O25" s="7"/>
      <c r="P25" s="7"/>
      <c r="Q25" s="7"/>
      <c r="R25" s="7"/>
      <c r="S25" s="14"/>
      <c r="T25" s="35" t="e">
        <f t="shared" si="2"/>
        <v>#DIV/0!</v>
      </c>
      <c r="U25" s="36">
        <f t="shared" si="3"/>
        <v>0</v>
      </c>
    </row>
    <row r="26" spans="1:21" ht="25.5" customHeight="1" thickBot="1">
      <c r="A26" s="20" t="s">
        <v>35</v>
      </c>
      <c r="B26" s="28"/>
      <c r="C26" s="29"/>
      <c r="D26" s="30"/>
      <c r="E26" s="31"/>
      <c r="F26" s="32"/>
      <c r="G26" s="27"/>
      <c r="H26" s="69"/>
      <c r="I26" s="69"/>
      <c r="J26" s="69"/>
      <c r="K26" s="69"/>
      <c r="L26" s="69"/>
      <c r="M26" s="69"/>
      <c r="N26" s="69"/>
      <c r="O26" s="7"/>
      <c r="P26" s="7"/>
      <c r="Q26" s="7"/>
      <c r="R26" s="7"/>
      <c r="T26" s="38"/>
      <c r="U26" s="38"/>
    </row>
    <row r="27" spans="1:21" ht="16.5" thickBot="1">
      <c r="A27" s="20" t="s">
        <v>67</v>
      </c>
      <c r="B27" s="28"/>
      <c r="C27" s="29"/>
      <c r="D27" s="30"/>
      <c r="E27" s="31"/>
      <c r="F27" s="32"/>
      <c r="G27" s="68"/>
      <c r="H27" s="69"/>
      <c r="I27" s="69"/>
      <c r="J27" s="69"/>
      <c r="K27" s="69"/>
      <c r="L27" s="69"/>
      <c r="M27" s="69"/>
      <c r="N27" s="69"/>
      <c r="T27" s="38"/>
      <c r="U27" s="38"/>
    </row>
    <row r="28" spans="20:21" ht="12.75">
      <c r="T28" s="38"/>
      <c r="U28" s="38"/>
    </row>
    <row r="29" spans="20:21" ht="12.75">
      <c r="T29" s="38"/>
      <c r="U29" s="38"/>
    </row>
    <row r="30" spans="20:21" ht="12.75">
      <c r="T30" s="38"/>
      <c r="U30" s="38"/>
    </row>
    <row r="31" spans="20:21" ht="12.75">
      <c r="T31" s="38"/>
      <c r="U31" s="38"/>
    </row>
    <row r="32" spans="20:21" ht="12.75">
      <c r="T32" s="38"/>
      <c r="U32" s="38"/>
    </row>
    <row r="33" spans="20:21" ht="12.75">
      <c r="T33" s="38"/>
      <c r="U33" s="38"/>
    </row>
    <row r="34" spans="20:21" ht="12.75">
      <c r="T34" s="38"/>
      <c r="U34" s="38"/>
    </row>
    <row r="35" spans="20:21" ht="12.75">
      <c r="T35" s="38"/>
      <c r="U35" s="38"/>
    </row>
    <row r="36" spans="20:21" ht="12.75">
      <c r="T36" s="38"/>
      <c r="U36" s="38"/>
    </row>
    <row r="37" spans="20:21" ht="12.75">
      <c r="T37" s="38"/>
      <c r="U37" s="38"/>
    </row>
  </sheetData>
  <sheetProtection/>
  <mergeCells count="6">
    <mergeCell ref="A1:B1"/>
    <mergeCell ref="C1:G1"/>
    <mergeCell ref="T1:U1"/>
    <mergeCell ref="H1:K1"/>
    <mergeCell ref="L1:N1"/>
    <mergeCell ref="O1:R1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A2">
      <selection activeCell="Q2" sqref="Q2"/>
    </sheetView>
  </sheetViews>
  <sheetFormatPr defaultColWidth="9.140625" defaultRowHeight="12.75"/>
  <cols>
    <col min="1" max="1" width="9.7109375" style="0" customWidth="1"/>
    <col min="2" max="2" width="31.57421875" style="0" customWidth="1"/>
    <col min="3" max="3" width="10.140625" style="0" customWidth="1"/>
    <col min="4" max="5" width="5.00390625" style="0" customWidth="1"/>
    <col min="6" max="6" width="4.28125" style="0" customWidth="1"/>
    <col min="7" max="7" width="3.8515625" style="0" customWidth="1"/>
    <col min="8" max="8" width="4.28125" style="0" customWidth="1"/>
    <col min="9" max="9" width="4.4218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57421875" style="0" customWidth="1"/>
    <col min="14" max="14" width="5.00390625" style="0" customWidth="1"/>
    <col min="15" max="15" width="4.140625" style="0" customWidth="1"/>
    <col min="16" max="16" width="4.28125" style="0" customWidth="1"/>
    <col min="17" max="17" width="3.7109375" style="0" customWidth="1"/>
    <col min="18" max="18" width="5.421875" style="0" customWidth="1"/>
    <col min="19" max="19" width="5.140625" style="0" customWidth="1"/>
    <col min="20" max="20" width="4.28125" style="0" customWidth="1"/>
    <col min="21" max="21" width="4.00390625" style="0" customWidth="1"/>
    <col min="22" max="22" width="5.140625" style="0" customWidth="1"/>
    <col min="23" max="24" width="4.57421875" style="0" customWidth="1"/>
    <col min="25" max="25" width="4.421875" style="0" customWidth="1"/>
  </cols>
  <sheetData>
    <row r="1" spans="1:25" ht="13.5" thickBot="1">
      <c r="A1" s="136" t="s">
        <v>79</v>
      </c>
      <c r="B1" s="137"/>
      <c r="C1" s="150" t="s">
        <v>71</v>
      </c>
      <c r="D1" s="151"/>
      <c r="E1" s="151"/>
      <c r="F1" s="151"/>
      <c r="G1" s="151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14" ht="26.25" thickBot="1">
      <c r="A2" s="60" t="s">
        <v>0</v>
      </c>
      <c r="B2" s="61" t="s">
        <v>1</v>
      </c>
      <c r="C2" s="59" t="s">
        <v>70</v>
      </c>
      <c r="D2" s="58"/>
      <c r="E2" s="58"/>
      <c r="F2" s="58"/>
      <c r="G2" s="58"/>
      <c r="H2" s="7"/>
      <c r="I2" s="7"/>
      <c r="J2" s="7"/>
      <c r="K2" s="7"/>
      <c r="L2" s="7"/>
      <c r="M2" s="7"/>
      <c r="N2" s="7"/>
    </row>
    <row r="3" spans="1:26" ht="19.5" customHeight="1">
      <c r="A3" s="62" t="s">
        <v>12</v>
      </c>
      <c r="B3" s="153" t="s">
        <v>46</v>
      </c>
      <c r="C3" s="31">
        <v>6</v>
      </c>
      <c r="D3" s="31">
        <v>-1</v>
      </c>
      <c r="E3" s="31">
        <v>1</v>
      </c>
      <c r="F3" s="31">
        <v>-1</v>
      </c>
      <c r="G3" s="31">
        <v>-1</v>
      </c>
      <c r="H3" s="31">
        <v>-1</v>
      </c>
      <c r="I3" s="31">
        <v>-1</v>
      </c>
      <c r="J3" s="31"/>
      <c r="K3" s="31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31">
        <f>SUM(C3:X3)</f>
        <v>2</v>
      </c>
      <c r="Z3">
        <v>1</v>
      </c>
    </row>
    <row r="4" spans="1:25" ht="19.5" customHeight="1">
      <c r="A4" s="62" t="s">
        <v>13</v>
      </c>
      <c r="B4" s="28" t="s">
        <v>81</v>
      </c>
      <c r="C4" s="31">
        <v>5</v>
      </c>
      <c r="D4" s="31">
        <v>-1</v>
      </c>
      <c r="E4" s="31">
        <v>-1</v>
      </c>
      <c r="F4" s="31">
        <v>-1</v>
      </c>
      <c r="G4" s="31">
        <v>-1</v>
      </c>
      <c r="H4" s="64">
        <v>-1</v>
      </c>
      <c r="I4" s="64"/>
      <c r="J4" s="64"/>
      <c r="K4" s="64"/>
      <c r="L4" s="64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31">
        <f aca="true" t="shared" si="0" ref="Y4:Y20">SUM(C4:X4)</f>
        <v>0</v>
      </c>
    </row>
    <row r="5" spans="1:25" ht="19.5" customHeight="1">
      <c r="A5" s="62" t="s">
        <v>14</v>
      </c>
      <c r="B5" s="28"/>
      <c r="C5" s="31">
        <v>5</v>
      </c>
      <c r="D5" s="31"/>
      <c r="E5" s="31"/>
      <c r="F5" s="31"/>
      <c r="G5" s="31"/>
      <c r="H5" s="44"/>
      <c r="I5" s="64"/>
      <c r="J5" s="64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31"/>
    </row>
    <row r="6" spans="1:25" ht="19.5" customHeight="1">
      <c r="A6" s="62" t="s">
        <v>15</v>
      </c>
      <c r="B6" s="115" t="s">
        <v>52</v>
      </c>
      <c r="C6" s="100">
        <v>4</v>
      </c>
      <c r="D6" s="100">
        <v>-1</v>
      </c>
      <c r="E6" s="100">
        <v>-1</v>
      </c>
      <c r="F6" s="100">
        <v>-1</v>
      </c>
      <c r="G6" s="100">
        <v>-1</v>
      </c>
      <c r="H6" s="100"/>
      <c r="I6" s="100"/>
      <c r="J6" s="100"/>
      <c r="K6" s="100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31">
        <f t="shared" si="0"/>
        <v>0</v>
      </c>
    </row>
    <row r="7" spans="1:25" ht="19.5" customHeight="1">
      <c r="A7" s="62" t="s">
        <v>16</v>
      </c>
      <c r="B7" s="28" t="s">
        <v>51</v>
      </c>
      <c r="C7" s="31">
        <v>3</v>
      </c>
      <c r="D7" s="31">
        <v>-1</v>
      </c>
      <c r="E7" s="31">
        <v>-1</v>
      </c>
      <c r="F7" s="31">
        <v>-1</v>
      </c>
      <c r="G7" s="31"/>
      <c r="H7" s="64"/>
      <c r="I7" s="50"/>
      <c r="J7" s="50"/>
      <c r="K7" s="64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31">
        <f t="shared" si="0"/>
        <v>0</v>
      </c>
    </row>
    <row r="8" spans="1:25" ht="19.5" customHeight="1">
      <c r="A8" s="62" t="s">
        <v>17</v>
      </c>
      <c r="B8" s="28" t="s">
        <v>85</v>
      </c>
      <c r="C8" s="31">
        <v>3</v>
      </c>
      <c r="D8" s="31">
        <v>-1</v>
      </c>
      <c r="E8" s="31">
        <v>-1</v>
      </c>
      <c r="F8" s="31">
        <v>-1</v>
      </c>
      <c r="G8" s="31"/>
      <c r="H8" s="64"/>
      <c r="I8" s="50"/>
      <c r="J8" s="64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31">
        <f t="shared" si="0"/>
        <v>0</v>
      </c>
    </row>
    <row r="9" spans="1:25" ht="19.5" customHeight="1">
      <c r="A9" s="62" t="s">
        <v>18</v>
      </c>
      <c r="B9" s="28" t="s">
        <v>96</v>
      </c>
      <c r="C9" s="31">
        <v>3</v>
      </c>
      <c r="D9" s="31">
        <v>-1</v>
      </c>
      <c r="E9" s="31">
        <v>-1</v>
      </c>
      <c r="F9" s="31">
        <v>-1</v>
      </c>
      <c r="G9" s="31"/>
      <c r="H9" s="31"/>
      <c r="I9" s="31"/>
      <c r="J9" s="31"/>
      <c r="K9" s="73"/>
      <c r="L9" s="73"/>
      <c r="M9" s="73"/>
      <c r="N9" s="73"/>
      <c r="O9" s="73"/>
      <c r="P9" s="50"/>
      <c r="Q9" s="50"/>
      <c r="R9" s="50"/>
      <c r="S9" s="50"/>
      <c r="T9" s="50"/>
      <c r="U9" s="50"/>
      <c r="V9" s="50"/>
      <c r="W9" s="50"/>
      <c r="X9" s="50"/>
      <c r="Y9" s="31">
        <f t="shared" si="0"/>
        <v>0</v>
      </c>
    </row>
    <row r="10" spans="1:25" ht="19.5" customHeight="1">
      <c r="A10" s="62" t="s">
        <v>19</v>
      </c>
      <c r="B10" s="28" t="s">
        <v>44</v>
      </c>
      <c r="C10" s="31">
        <v>3</v>
      </c>
      <c r="D10" s="31">
        <v>-1</v>
      </c>
      <c r="E10" s="31">
        <v>-1</v>
      </c>
      <c r="F10" s="31">
        <v>-1</v>
      </c>
      <c r="G10" s="31"/>
      <c r="H10" s="64"/>
      <c r="I10" s="64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31">
        <f t="shared" si="0"/>
        <v>0</v>
      </c>
    </row>
    <row r="11" spans="1:25" ht="19.5" customHeight="1">
      <c r="A11" s="62" t="s">
        <v>20</v>
      </c>
      <c r="B11" s="28" t="s">
        <v>49</v>
      </c>
      <c r="C11" s="31">
        <v>3</v>
      </c>
      <c r="D11" s="31">
        <v>-1</v>
      </c>
      <c r="E11" s="31">
        <v>-1</v>
      </c>
      <c r="F11" s="31">
        <v>-1</v>
      </c>
      <c r="G11" s="71"/>
      <c r="H11" s="76"/>
      <c r="I11" s="75"/>
      <c r="J11" s="75"/>
      <c r="K11" s="75"/>
      <c r="L11" s="75"/>
      <c r="M11" s="75"/>
      <c r="N11" s="75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31">
        <f t="shared" si="0"/>
        <v>0</v>
      </c>
    </row>
    <row r="12" spans="1:26" ht="19.5" customHeight="1">
      <c r="A12" s="62" t="s">
        <v>21</v>
      </c>
      <c r="B12" s="154" t="s">
        <v>83</v>
      </c>
      <c r="C12" s="31">
        <v>3</v>
      </c>
      <c r="D12" s="31">
        <v>1</v>
      </c>
      <c r="E12" s="31">
        <v>-1</v>
      </c>
      <c r="F12" s="31">
        <v>-1</v>
      </c>
      <c r="G12" s="31">
        <v>-1</v>
      </c>
      <c r="H12" s="64">
        <v>-1</v>
      </c>
      <c r="I12" s="64"/>
      <c r="J12" s="64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31">
        <f t="shared" si="0"/>
        <v>0</v>
      </c>
      <c r="Z12">
        <v>3</v>
      </c>
    </row>
    <row r="13" spans="1:25" ht="19.5" customHeight="1">
      <c r="A13" s="62" t="s">
        <v>22</v>
      </c>
      <c r="B13" s="152" t="s">
        <v>90</v>
      </c>
      <c r="C13" s="31">
        <v>3</v>
      </c>
      <c r="D13" s="31">
        <v>-1</v>
      </c>
      <c r="E13" s="31">
        <v>-1</v>
      </c>
      <c r="F13" s="31">
        <v>-1</v>
      </c>
      <c r="G13" s="31"/>
      <c r="H13" s="64"/>
      <c r="I13" s="64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31">
        <f t="shared" si="0"/>
        <v>0</v>
      </c>
    </row>
    <row r="14" spans="1:26" ht="19.5" customHeight="1">
      <c r="A14" s="62" t="s">
        <v>23</v>
      </c>
      <c r="B14" s="155" t="s">
        <v>78</v>
      </c>
      <c r="C14" s="31">
        <v>3</v>
      </c>
      <c r="D14" s="31">
        <v>-1</v>
      </c>
      <c r="E14" s="31">
        <v>-1</v>
      </c>
      <c r="F14" s="31">
        <v>-1</v>
      </c>
      <c r="G14" s="31"/>
      <c r="H14" s="64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31">
        <f t="shared" si="0"/>
        <v>0</v>
      </c>
      <c r="Z14">
        <v>2</v>
      </c>
    </row>
    <row r="15" spans="1:25" ht="19.5" customHeight="1">
      <c r="A15" s="63" t="s">
        <v>24</v>
      </c>
      <c r="B15" s="28" t="s">
        <v>50</v>
      </c>
      <c r="C15" s="31">
        <v>3</v>
      </c>
      <c r="D15" s="64">
        <v>-1</v>
      </c>
      <c r="E15" s="64">
        <v>-1</v>
      </c>
      <c r="F15" s="64">
        <v>-1</v>
      </c>
      <c r="G15" s="64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1">
        <f t="shared" si="0"/>
        <v>0</v>
      </c>
    </row>
    <row r="16" spans="1:25" ht="19.5" customHeight="1">
      <c r="A16" s="63" t="s">
        <v>25</v>
      </c>
      <c r="B16" s="28" t="s">
        <v>47</v>
      </c>
      <c r="C16" s="31">
        <v>2</v>
      </c>
      <c r="D16" s="64">
        <v>-1</v>
      </c>
      <c r="E16" s="64">
        <v>-1</v>
      </c>
      <c r="F16" s="64"/>
      <c r="G16" s="50"/>
      <c r="H16" s="64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31">
        <f t="shared" si="0"/>
        <v>0</v>
      </c>
    </row>
    <row r="17" spans="1:25" ht="19.5" customHeight="1">
      <c r="A17" s="63" t="s">
        <v>26</v>
      </c>
      <c r="B17" s="28"/>
      <c r="C17" s="31">
        <v>2</v>
      </c>
      <c r="D17" s="64"/>
      <c r="E17" s="64"/>
      <c r="F17" s="64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31"/>
    </row>
    <row r="18" spans="1:25" ht="19.5" customHeight="1">
      <c r="A18" s="63" t="s">
        <v>27</v>
      </c>
      <c r="B18" s="28" t="s">
        <v>88</v>
      </c>
      <c r="C18" s="31">
        <v>2</v>
      </c>
      <c r="D18" s="64">
        <v>-1</v>
      </c>
      <c r="E18" s="64">
        <v>-1</v>
      </c>
      <c r="F18" s="50"/>
      <c r="G18" s="50"/>
      <c r="H18" s="50"/>
      <c r="I18" s="64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31">
        <f t="shared" si="0"/>
        <v>0</v>
      </c>
    </row>
    <row r="19" spans="1:25" ht="19.5" customHeight="1">
      <c r="A19" s="63" t="s">
        <v>28</v>
      </c>
      <c r="B19" s="28" t="s">
        <v>92</v>
      </c>
      <c r="C19" s="31">
        <v>2</v>
      </c>
      <c r="D19" s="64">
        <v>-1</v>
      </c>
      <c r="E19" s="64">
        <v>-1</v>
      </c>
      <c r="F19" s="50"/>
      <c r="G19" s="50"/>
      <c r="H19" s="64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31">
        <f t="shared" si="0"/>
        <v>0</v>
      </c>
    </row>
    <row r="20" spans="1:25" ht="19.5" customHeight="1">
      <c r="A20" s="63" t="s">
        <v>29</v>
      </c>
      <c r="B20" s="28" t="s">
        <v>95</v>
      </c>
      <c r="C20" s="31">
        <v>2</v>
      </c>
      <c r="D20" s="64">
        <v>-1</v>
      </c>
      <c r="E20" s="64">
        <v>-1</v>
      </c>
      <c r="F20" s="50"/>
      <c r="G20" s="50"/>
      <c r="H20" s="64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31">
        <f t="shared" si="0"/>
        <v>0</v>
      </c>
    </row>
    <row r="21" spans="1:25" ht="19.5" customHeight="1">
      <c r="A21" s="56" t="s">
        <v>30</v>
      </c>
      <c r="B21" s="28"/>
      <c r="C21" s="31"/>
      <c r="D21" s="64"/>
      <c r="E21" s="64"/>
      <c r="F21" s="64"/>
      <c r="G21" s="64"/>
      <c r="H21" s="64"/>
      <c r="I21" s="64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31"/>
    </row>
    <row r="22" spans="1:25" ht="19.5" customHeight="1">
      <c r="A22" s="56" t="s">
        <v>31</v>
      </c>
      <c r="B22" s="28"/>
      <c r="C22" s="31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31"/>
    </row>
    <row r="23" spans="1:25" ht="19.5" customHeight="1">
      <c r="A23" s="56" t="s">
        <v>32</v>
      </c>
      <c r="B23" s="28"/>
      <c r="C23" s="3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31"/>
    </row>
    <row r="24" spans="1:25" ht="12.75">
      <c r="A24" s="63" t="s">
        <v>33</v>
      </c>
      <c r="B24" s="50"/>
      <c r="C24" s="3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31"/>
    </row>
  </sheetData>
  <sheetProtection/>
  <mergeCells count="2">
    <mergeCell ref="A1:B1"/>
    <mergeCell ref="C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Pobuda</dc:creator>
  <cp:keywords/>
  <dc:description/>
  <cp:lastModifiedBy>Benedikt Most</cp:lastModifiedBy>
  <dcterms:created xsi:type="dcterms:W3CDTF">2007-03-06T12:08:33Z</dcterms:created>
  <dcterms:modified xsi:type="dcterms:W3CDTF">2013-04-08T20:13:54Z</dcterms:modified>
  <cp:category/>
  <cp:version/>
  <cp:contentType/>
  <cp:contentStatus/>
</cp:coreProperties>
</file>