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385" activeTab="0"/>
  </bookViews>
  <sheets>
    <sheet name="Král květen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<sst xmlns="http://schemas.openxmlformats.org/spreadsheetml/2006/main" count="72" uniqueCount="63">
  <si>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poř.</t>
  </si>
  <si>
    <t>1hra</t>
  </si>
  <si>
    <t>2hra</t>
  </si>
  <si>
    <t>3hra</t>
  </si>
  <si>
    <t>průměr</t>
  </si>
  <si>
    <t>max</t>
  </si>
  <si>
    <t>4hra</t>
  </si>
  <si>
    <t>5hra</t>
  </si>
  <si>
    <t>6.hra</t>
  </si>
  <si>
    <t>7.hra</t>
  </si>
  <si>
    <t>8.hra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</si>
  <si>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</si>
  <si>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</si>
  <si>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</si>
  <si>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</si>
  <si>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</si>
  <si>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</si>
  <si>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</si>
  <si>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</si>
  <si>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</si>
  <si>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</si>
  <si>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</si>
  <si>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</si>
  <si>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</si>
  <si>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</si>
  <si>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</si>
  <si>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</si>
  <si>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</si>
  <si>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</si>
  <si>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</si>
  <si>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</si>
  <si>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</si>
  <si>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</si>
  <si>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</si>
  <si>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celkem</t>
  </si>
  <si>
    <t>Čtvrtfinále</t>
  </si>
  <si>
    <t>Finále</t>
  </si>
  <si>
    <t>Celkem</t>
  </si>
  <si>
    <t>Semifinále</t>
  </si>
  <si>
    <t>hdc.</t>
  </si>
  <si>
    <t>Čepelák Josef</t>
  </si>
  <si>
    <t>Lehnerová Jitka</t>
  </si>
  <si>
    <t>Mužík Michal</t>
  </si>
  <si>
    <t>Švecová Eva</t>
  </si>
  <si>
    <t>Šimůnek Viktor</t>
  </si>
  <si>
    <t>Homola Lukáš</t>
  </si>
  <si>
    <t>Hurych Petr</t>
  </si>
  <si>
    <t>Homola Ladislav</t>
  </si>
  <si>
    <t>26.</t>
  </si>
  <si>
    <t>Hurych Lukáš</t>
  </si>
  <si>
    <t>Body FIRO</t>
  </si>
  <si>
    <t xml:space="preserve"> </t>
  </si>
  <si>
    <t xml:space="preserve">Mrviš Dušan </t>
  </si>
  <si>
    <t>Lorenc Jaroslav</t>
  </si>
  <si>
    <t>17-</t>
  </si>
  <si>
    <t>Pádárová Ivana</t>
  </si>
  <si>
    <t>Pádár Karel</t>
  </si>
  <si>
    <t>Pádárová Klára</t>
  </si>
  <si>
    <t>Dunovský Jiří</t>
  </si>
  <si>
    <t>Dunovský Michal</t>
  </si>
  <si>
    <t>Puc Jiří</t>
  </si>
  <si>
    <t>Pitín Luboš</t>
  </si>
  <si>
    <t>KRÁL BENEDIKTU 2013- KVĚTEN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</si>
</sst>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31"/>
      </right>
      <top style="medium">
        <color indexed="31"/>
      </top>
      <bottom style="medium">
        <color indexed="31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1" fillId="38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166" fontId="0" fillId="38" borderId="28" xfId="0" applyNumberFormat="1" applyFill="1" applyBorder="1" applyAlignment="1">
      <alignment/>
    </xf>
    <xf numFmtId="166" fontId="0" fillId="38" borderId="25" xfId="0" applyNumberForma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1" fillId="37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7" borderId="3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34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37" xfId="0" applyBorder="1" applyAlignment="1">
      <alignment/>
    </xf>
    <xf numFmtId="0" fontId="0" fillId="33" borderId="13" xfId="0" applyFill="1" applyBorder="1" applyAlignment="1">
      <alignment wrapText="1"/>
    </xf>
    <xf numFmtId="0" fontId="1" fillId="38" borderId="34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1" fillId="39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6" fillId="39" borderId="22" xfId="0" applyFont="1" applyFill="1" applyBorder="1" applyAlignment="1">
      <alignment/>
    </xf>
    <xf numFmtId="0" fontId="6" fillId="39" borderId="22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1" fillId="40" borderId="43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0" fontId="1" fillId="41" borderId="47" xfId="0" applyFont="1" applyFill="1" applyBorder="1" applyAlignment="1">
      <alignment/>
    </xf>
    <xf numFmtId="0" fontId="0" fillId="41" borderId="48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6" fillId="0" borderId="22" xfId="0" applyFont="1" applyBorder="1" applyAlignment="1">
      <alignment/>
    </xf>
    <xf numFmtId="0" fontId="7" fillId="0" borderId="34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42" borderId="3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43" borderId="3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8" borderId="52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7" borderId="53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33" borderId="3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="120" zoomScaleNormal="12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0" sqref="Q10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4.7109375" style="0" customWidth="1"/>
    <col min="4" max="6" width="5.7109375" style="0" customWidth="1"/>
    <col min="7" max="7" width="8.421875" style="0" customWidth="1"/>
    <col min="8" max="10" width="5.7109375" style="0" customWidth="1"/>
    <col min="11" max="11" width="7.57421875" style="0" bestFit="1" customWidth="1"/>
    <col min="12" max="13" width="5.7109375" style="0" customWidth="1"/>
    <col min="14" max="14" width="7.57421875" style="0" bestFit="1" customWidth="1"/>
    <col min="15" max="17" width="5.7109375" style="0" customWidth="1"/>
    <col min="18" max="18" width="7.57421875" style="0" bestFit="1" customWidth="1"/>
    <col min="19" max="19" width="1.7109375" style="0" customWidth="1"/>
    <col min="20" max="20" width="7.57421875" style="0" bestFit="1" customWidth="1"/>
    <col min="21" max="21" width="5.00390625" style="0" bestFit="1" customWidth="1"/>
    <col min="22" max="22" width="8.57421875" style="0" customWidth="1"/>
  </cols>
  <sheetData>
    <row r="1" spans="1:22" ht="31.5" customHeight="1" thickBot="1">
      <c r="A1" s="96" t="s">
        <v>62</v>
      </c>
      <c r="B1" s="97"/>
      <c r="C1" s="98" t="s">
        <v>51</v>
      </c>
      <c r="D1" s="99"/>
      <c r="E1" s="99"/>
      <c r="F1" s="99"/>
      <c r="G1" s="100"/>
      <c r="H1" s="103" t="s">
        <v>35</v>
      </c>
      <c r="I1" s="104"/>
      <c r="J1" s="104"/>
      <c r="K1" s="105"/>
      <c r="L1" s="106" t="s">
        <v>38</v>
      </c>
      <c r="M1" s="107"/>
      <c r="N1" s="108"/>
      <c r="O1" s="109" t="s">
        <v>36</v>
      </c>
      <c r="P1" s="99"/>
      <c r="Q1" s="99"/>
      <c r="R1" s="100"/>
      <c r="S1" s="2"/>
      <c r="T1" s="101" t="s">
        <v>37</v>
      </c>
      <c r="U1" s="102"/>
      <c r="V1" s="63" t="s">
        <v>50</v>
      </c>
    </row>
    <row r="2" spans="1:22" ht="24.75" customHeight="1" thickBot="1">
      <c r="A2" s="4" t="s">
        <v>0</v>
      </c>
      <c r="B2" s="4" t="s">
        <v>51</v>
      </c>
      <c r="C2" s="21" t="s">
        <v>51</v>
      </c>
      <c r="D2" s="21" t="s">
        <v>1</v>
      </c>
      <c r="E2" s="22" t="s">
        <v>2</v>
      </c>
      <c r="F2" s="21" t="s">
        <v>3</v>
      </c>
      <c r="G2" s="22" t="s">
        <v>34</v>
      </c>
      <c r="H2" s="23" t="s">
        <v>39</v>
      </c>
      <c r="I2" s="24" t="s">
        <v>6</v>
      </c>
      <c r="J2" s="24" t="s">
        <v>7</v>
      </c>
      <c r="K2" s="25" t="s">
        <v>34</v>
      </c>
      <c r="L2" s="10" t="s">
        <v>39</v>
      </c>
      <c r="M2" s="15" t="s">
        <v>8</v>
      </c>
      <c r="N2" s="5" t="s">
        <v>34</v>
      </c>
      <c r="O2" s="3" t="s">
        <v>39</v>
      </c>
      <c r="P2" s="9" t="s">
        <v>9</v>
      </c>
      <c r="Q2" s="9" t="s">
        <v>10</v>
      </c>
      <c r="R2" s="1" t="s">
        <v>34</v>
      </c>
      <c r="S2" s="2"/>
      <c r="T2" s="37" t="s">
        <v>4</v>
      </c>
      <c r="U2" s="64" t="s">
        <v>5</v>
      </c>
      <c r="V2" s="67"/>
    </row>
    <row r="3" spans="1:22" ht="24.75" customHeight="1" thickBot="1">
      <c r="A3" s="18" t="s">
        <v>11</v>
      </c>
      <c r="B3" s="26" t="s">
        <v>53</v>
      </c>
      <c r="C3" s="27"/>
      <c r="D3" s="41">
        <v>244</v>
      </c>
      <c r="E3" s="83">
        <v>259</v>
      </c>
      <c r="F3" s="21">
        <v>222</v>
      </c>
      <c r="G3" s="27">
        <f aca="true" t="shared" si="0" ref="G3:G20">SUM(C3+D3+E3+F3)</f>
        <v>725</v>
      </c>
      <c r="H3" s="43"/>
      <c r="I3" s="43">
        <v>221</v>
      </c>
      <c r="J3" s="79">
        <v>202</v>
      </c>
      <c r="K3" s="57">
        <f aca="true" t="shared" si="1" ref="K3:K14">SUM(H3,I3,J3)</f>
        <v>423</v>
      </c>
      <c r="L3" s="87"/>
      <c r="M3" s="84"/>
      <c r="N3" s="84"/>
      <c r="O3" s="89"/>
      <c r="P3" s="94">
        <v>265</v>
      </c>
      <c r="Q3" s="74">
        <v>242</v>
      </c>
      <c r="R3" s="46">
        <f>SUM(O3+P3+Q3)</f>
        <v>507</v>
      </c>
      <c r="S3" s="11"/>
      <c r="T3" s="39">
        <f>AVERAGE(D3,E3,F3,I3,J3,P3,Q3)</f>
        <v>236.42857142857142</v>
      </c>
      <c r="U3" s="65">
        <f>MAX(D3,E3,F3,I3,J3,P3,Q3)</f>
        <v>265</v>
      </c>
      <c r="V3" s="67">
        <v>18</v>
      </c>
    </row>
    <row r="4" spans="1:22" ht="24.75" customHeight="1" thickBot="1">
      <c r="A4" s="19" t="s">
        <v>12</v>
      </c>
      <c r="B4" s="28" t="s">
        <v>55</v>
      </c>
      <c r="C4" s="29">
        <v>30</v>
      </c>
      <c r="D4" s="30">
        <v>144</v>
      </c>
      <c r="E4" s="95">
        <v>211</v>
      </c>
      <c r="F4" s="78">
        <v>202</v>
      </c>
      <c r="G4" s="27">
        <f t="shared" si="0"/>
        <v>587</v>
      </c>
      <c r="H4" s="43">
        <v>20</v>
      </c>
      <c r="I4" s="43">
        <v>187</v>
      </c>
      <c r="J4" s="43">
        <v>191</v>
      </c>
      <c r="K4" s="57">
        <f t="shared" si="1"/>
        <v>398</v>
      </c>
      <c r="L4" s="86"/>
      <c r="M4" s="84"/>
      <c r="N4" s="85"/>
      <c r="O4" s="88">
        <v>20</v>
      </c>
      <c r="P4" s="90">
        <v>188</v>
      </c>
      <c r="Q4" s="60">
        <v>175</v>
      </c>
      <c r="R4" s="46">
        <f>SUM(O4+P4+Q4)</f>
        <v>383</v>
      </c>
      <c r="S4" s="12"/>
      <c r="T4" s="40">
        <f>AVERAGE(D4,E4,F4,I4,J4,P4,Q4)</f>
        <v>185.42857142857142</v>
      </c>
      <c r="U4" s="66">
        <f>MAX(D4,E4,F4,I4,J4,P4,Q4)</f>
        <v>211</v>
      </c>
      <c r="V4" s="67">
        <v>17</v>
      </c>
    </row>
    <row r="5" spans="1:22" ht="24.75" customHeight="1" thickBot="1">
      <c r="A5" s="19" t="s">
        <v>13</v>
      </c>
      <c r="B5" s="76" t="s">
        <v>47</v>
      </c>
      <c r="C5" s="29"/>
      <c r="D5" s="30">
        <v>165</v>
      </c>
      <c r="E5" s="31">
        <v>197</v>
      </c>
      <c r="F5" s="21">
        <v>204</v>
      </c>
      <c r="G5" s="27">
        <f t="shared" si="0"/>
        <v>566</v>
      </c>
      <c r="H5" s="43"/>
      <c r="I5" s="43">
        <v>205</v>
      </c>
      <c r="J5" s="43">
        <v>178</v>
      </c>
      <c r="K5" s="43">
        <f t="shared" si="1"/>
        <v>383</v>
      </c>
      <c r="L5" s="77"/>
      <c r="M5" s="77">
        <v>187</v>
      </c>
      <c r="N5" s="77">
        <v>187</v>
      </c>
      <c r="O5" s="82"/>
      <c r="P5" s="72">
        <v>174</v>
      </c>
      <c r="Q5" s="59">
        <v>177</v>
      </c>
      <c r="R5" s="46">
        <f>SUM(O5+P5+Q5)</f>
        <v>351</v>
      </c>
      <c r="S5" s="12"/>
      <c r="T5" s="40">
        <f>AVERAGE(D5,E5,F5,I5,J5,M5,P5,Q5)</f>
        <v>185.875</v>
      </c>
      <c r="U5" s="66">
        <f>MAX(D5,E5,F5,I5,J5,M5,P5,Q5)</f>
        <v>205</v>
      </c>
      <c r="V5" s="67">
        <v>16</v>
      </c>
    </row>
    <row r="6" spans="1:31" ht="24.75" customHeight="1" thickBot="1">
      <c r="A6" s="19" t="s">
        <v>14</v>
      </c>
      <c r="B6" s="28" t="s">
        <v>46</v>
      </c>
      <c r="C6" s="29"/>
      <c r="D6" s="30">
        <v>193</v>
      </c>
      <c r="E6" s="31">
        <v>202</v>
      </c>
      <c r="F6" s="21">
        <v>104</v>
      </c>
      <c r="G6" s="27">
        <f t="shared" si="0"/>
        <v>499</v>
      </c>
      <c r="H6" s="43"/>
      <c r="I6" s="54">
        <v>232</v>
      </c>
      <c r="J6" s="58">
        <v>151</v>
      </c>
      <c r="K6" s="57">
        <f t="shared" si="1"/>
        <v>383</v>
      </c>
      <c r="L6" s="80"/>
      <c r="M6" s="80">
        <v>174</v>
      </c>
      <c r="N6" s="80">
        <v>174</v>
      </c>
      <c r="O6" s="45"/>
      <c r="P6" s="45"/>
      <c r="Q6" s="45"/>
      <c r="R6" s="45"/>
      <c r="S6" s="12"/>
      <c r="T6" s="40">
        <f>AVERAGE(D6,E6,F6,I6,J6,M6)</f>
        <v>176</v>
      </c>
      <c r="U6" s="66">
        <f>MAX(D6,E6,F6,I6,J6,M6)</f>
        <v>232</v>
      </c>
      <c r="V6" s="67">
        <v>15</v>
      </c>
      <c r="X6" s="7"/>
      <c r="Y6" s="7"/>
      <c r="Z6" s="7"/>
      <c r="AA6" s="7"/>
      <c r="AB6" s="7"/>
      <c r="AC6" s="7"/>
      <c r="AD6" s="7"/>
      <c r="AE6" s="7"/>
    </row>
    <row r="7" spans="1:31" ht="24.75" customHeight="1" thickBot="1">
      <c r="A7" s="19" t="s">
        <v>15</v>
      </c>
      <c r="B7" s="28" t="s">
        <v>49</v>
      </c>
      <c r="C7" s="29"/>
      <c r="D7" s="30">
        <v>199</v>
      </c>
      <c r="E7" s="31">
        <v>211</v>
      </c>
      <c r="F7" s="21">
        <v>259</v>
      </c>
      <c r="G7" s="27">
        <f t="shared" si="0"/>
        <v>669</v>
      </c>
      <c r="H7" s="53"/>
      <c r="I7" s="43">
        <v>179</v>
      </c>
      <c r="J7" s="43">
        <v>185</v>
      </c>
      <c r="K7" s="43">
        <f t="shared" si="1"/>
        <v>364</v>
      </c>
      <c r="L7" s="77"/>
      <c r="M7" s="77">
        <v>173</v>
      </c>
      <c r="N7" s="81">
        <v>173</v>
      </c>
      <c r="O7" s="6"/>
      <c r="P7" s="6"/>
      <c r="Q7" s="6"/>
      <c r="R7" s="6"/>
      <c r="S7" s="12"/>
      <c r="T7" s="40">
        <f>AVERAGE(D7,E7,F7,I7,J7,M7)</f>
        <v>201</v>
      </c>
      <c r="U7" s="66">
        <f>MAX(D7,E7,F7,I7,J7,M7)</f>
        <v>259</v>
      </c>
      <c r="V7" s="67">
        <v>14</v>
      </c>
      <c r="W7" s="7"/>
      <c r="X7" s="7"/>
      <c r="Y7" s="7"/>
      <c r="Z7" s="7"/>
      <c r="AA7" s="7"/>
      <c r="AB7" s="7"/>
      <c r="AC7" s="7"/>
      <c r="AD7" s="7"/>
      <c r="AE7" s="7"/>
    </row>
    <row r="8" spans="1:31" ht="24.75" customHeight="1" thickBot="1">
      <c r="A8" s="19" t="s">
        <v>16</v>
      </c>
      <c r="B8" s="28" t="s">
        <v>42</v>
      </c>
      <c r="C8" s="29"/>
      <c r="D8" s="30">
        <v>191</v>
      </c>
      <c r="E8" s="31">
        <v>138</v>
      </c>
      <c r="F8" s="21">
        <v>183</v>
      </c>
      <c r="G8" s="27">
        <f t="shared" si="0"/>
        <v>512</v>
      </c>
      <c r="H8" s="43"/>
      <c r="I8" s="43">
        <v>218</v>
      </c>
      <c r="J8" s="43">
        <v>162</v>
      </c>
      <c r="K8" s="43">
        <f t="shared" si="1"/>
        <v>380</v>
      </c>
      <c r="L8" s="77"/>
      <c r="M8" s="77">
        <v>142</v>
      </c>
      <c r="N8" s="77">
        <v>142</v>
      </c>
      <c r="O8" s="6" t="s">
        <v>51</v>
      </c>
      <c r="P8" s="6"/>
      <c r="Q8" s="6"/>
      <c r="R8" s="6"/>
      <c r="S8" s="12"/>
      <c r="T8" s="40">
        <f>AVERAGE(D8,E8,F8,I8,J8,M8)</f>
        <v>172.33333333333334</v>
      </c>
      <c r="U8" s="66">
        <f>MAX(D8,E8,F8,I8,J8,M8)</f>
        <v>218</v>
      </c>
      <c r="V8" s="67">
        <v>13</v>
      </c>
      <c r="W8" s="7"/>
      <c r="X8" s="7"/>
      <c r="Y8" s="7"/>
      <c r="Z8" s="7"/>
      <c r="AA8" s="7"/>
      <c r="AB8" s="7"/>
      <c r="AC8" s="7"/>
      <c r="AD8" s="7"/>
      <c r="AE8" s="7"/>
    </row>
    <row r="9" spans="1:31" ht="24.75" customHeight="1" thickBot="1">
      <c r="A9" s="19" t="s">
        <v>17</v>
      </c>
      <c r="B9" s="28" t="s">
        <v>59</v>
      </c>
      <c r="C9" s="29"/>
      <c r="D9" s="30">
        <v>168</v>
      </c>
      <c r="E9" s="47">
        <v>176</v>
      </c>
      <c r="F9" s="21">
        <v>166</v>
      </c>
      <c r="G9" s="27">
        <f t="shared" si="0"/>
        <v>510</v>
      </c>
      <c r="H9" s="54"/>
      <c r="I9" s="54">
        <v>204</v>
      </c>
      <c r="J9" s="43">
        <v>147</v>
      </c>
      <c r="K9" s="43">
        <f t="shared" si="1"/>
        <v>351</v>
      </c>
      <c r="L9" s="45"/>
      <c r="M9" s="7"/>
      <c r="N9" s="7"/>
      <c r="O9" s="7"/>
      <c r="P9" s="6"/>
      <c r="Q9" s="7"/>
      <c r="R9" s="7"/>
      <c r="S9" s="12"/>
      <c r="T9" s="40">
        <f aca="true" t="shared" si="2" ref="T9:T14">AVERAGE(D9,E9,F9,I9,J9)</f>
        <v>172.2</v>
      </c>
      <c r="U9" s="66">
        <f aca="true" t="shared" si="3" ref="U9:U14">MAX(D9,E9,F9,I9,J9)</f>
        <v>204</v>
      </c>
      <c r="V9" s="67">
        <v>12</v>
      </c>
      <c r="W9" s="7"/>
      <c r="X9" s="17"/>
      <c r="Y9" s="7"/>
      <c r="Z9" s="7"/>
      <c r="AA9" s="7"/>
      <c r="AB9" s="7"/>
      <c r="AC9" s="7"/>
      <c r="AD9" s="7"/>
      <c r="AE9" s="7"/>
    </row>
    <row r="10" spans="1:31" ht="24.75" customHeight="1" thickBot="1">
      <c r="A10" s="19" t="s">
        <v>18</v>
      </c>
      <c r="B10" s="75" t="s">
        <v>52</v>
      </c>
      <c r="C10" s="29"/>
      <c r="D10" s="71">
        <v>169</v>
      </c>
      <c r="E10" s="31">
        <v>166</v>
      </c>
      <c r="F10" s="21">
        <v>176</v>
      </c>
      <c r="G10" s="27">
        <f t="shared" si="0"/>
        <v>511</v>
      </c>
      <c r="H10" s="43"/>
      <c r="I10" s="43">
        <v>169</v>
      </c>
      <c r="J10" s="56">
        <v>158</v>
      </c>
      <c r="K10" s="43">
        <f t="shared" si="1"/>
        <v>327</v>
      </c>
      <c r="L10" s="6"/>
      <c r="M10" s="7"/>
      <c r="N10" s="7"/>
      <c r="O10" s="7"/>
      <c r="P10" s="7"/>
      <c r="Q10" s="7"/>
      <c r="R10" s="7"/>
      <c r="S10" s="12"/>
      <c r="T10" s="40">
        <f t="shared" si="2"/>
        <v>167.6</v>
      </c>
      <c r="U10" s="66">
        <f t="shared" si="3"/>
        <v>176</v>
      </c>
      <c r="V10" s="67">
        <v>11</v>
      </c>
      <c r="W10" s="16"/>
      <c r="X10" s="7"/>
      <c r="Y10" s="7"/>
      <c r="Z10" s="7"/>
      <c r="AA10" s="7"/>
      <c r="AB10" s="7"/>
      <c r="AC10" s="7"/>
      <c r="AD10" s="7"/>
      <c r="AE10" s="7"/>
    </row>
    <row r="11" spans="1:31" ht="24.75" customHeight="1" thickBot="1">
      <c r="A11" s="19" t="s">
        <v>19</v>
      </c>
      <c r="B11" s="28" t="s">
        <v>41</v>
      </c>
      <c r="C11" s="29">
        <v>30</v>
      </c>
      <c r="D11" s="30">
        <v>160</v>
      </c>
      <c r="E11" s="31">
        <v>155</v>
      </c>
      <c r="F11" s="21">
        <v>197</v>
      </c>
      <c r="G11" s="27">
        <f t="shared" si="0"/>
        <v>542</v>
      </c>
      <c r="H11" s="55">
        <v>20</v>
      </c>
      <c r="I11" s="55">
        <v>157</v>
      </c>
      <c r="J11" s="55">
        <v>137</v>
      </c>
      <c r="K11" s="43">
        <f t="shared" si="1"/>
        <v>314</v>
      </c>
      <c r="L11" s="6"/>
      <c r="M11" s="7"/>
      <c r="N11" s="7"/>
      <c r="O11" s="7"/>
      <c r="P11" s="7"/>
      <c r="Q11" s="7"/>
      <c r="R11" s="7"/>
      <c r="S11" s="12"/>
      <c r="T11" s="40">
        <f t="shared" si="2"/>
        <v>161.2</v>
      </c>
      <c r="U11" s="66">
        <f t="shared" si="3"/>
        <v>197</v>
      </c>
      <c r="V11" s="67">
        <v>10</v>
      </c>
      <c r="W11" s="16"/>
      <c r="X11" s="7"/>
      <c r="Y11" s="7"/>
      <c r="Z11" s="7"/>
      <c r="AA11" s="7"/>
      <c r="AB11" s="7"/>
      <c r="AC11" s="7"/>
      <c r="AD11" s="7"/>
      <c r="AE11" s="7"/>
    </row>
    <row r="12" spans="1:31" ht="24.75" customHeight="1" thickBot="1">
      <c r="A12" s="19" t="s">
        <v>20</v>
      </c>
      <c r="B12" s="28" t="s">
        <v>45</v>
      </c>
      <c r="C12" s="29"/>
      <c r="D12" s="30">
        <v>174</v>
      </c>
      <c r="E12" s="31">
        <v>223</v>
      </c>
      <c r="F12" s="21">
        <v>237</v>
      </c>
      <c r="G12" s="27">
        <f t="shared" si="0"/>
        <v>634</v>
      </c>
      <c r="H12" s="55"/>
      <c r="I12" s="55">
        <v>136</v>
      </c>
      <c r="J12" s="43">
        <v>174</v>
      </c>
      <c r="K12" s="43">
        <f t="shared" si="1"/>
        <v>310</v>
      </c>
      <c r="L12" s="6"/>
      <c r="M12" s="7"/>
      <c r="N12" s="7" t="s">
        <v>51</v>
      </c>
      <c r="O12" s="7"/>
      <c r="P12" s="7"/>
      <c r="Q12" s="8"/>
      <c r="R12" s="8"/>
      <c r="S12" s="13"/>
      <c r="T12" s="40">
        <f t="shared" si="2"/>
        <v>188.8</v>
      </c>
      <c r="U12" s="66">
        <f t="shared" si="3"/>
        <v>237</v>
      </c>
      <c r="V12" s="67">
        <v>9</v>
      </c>
      <c r="W12" s="16"/>
      <c r="X12" s="7"/>
      <c r="Y12" s="7"/>
      <c r="Z12" s="7"/>
      <c r="AA12" s="7"/>
      <c r="AB12" s="7"/>
      <c r="AC12" s="7"/>
      <c r="AD12" s="7"/>
      <c r="AE12" s="7"/>
    </row>
    <row r="13" spans="1:31" ht="24.75" customHeight="1" thickBot="1">
      <c r="A13" s="42" t="s">
        <v>21</v>
      </c>
      <c r="B13" s="28" t="s">
        <v>56</v>
      </c>
      <c r="C13" s="29"/>
      <c r="D13" s="30">
        <v>202</v>
      </c>
      <c r="E13" s="47">
        <v>140</v>
      </c>
      <c r="F13" s="21">
        <v>153</v>
      </c>
      <c r="G13" s="27">
        <f t="shared" si="0"/>
        <v>495</v>
      </c>
      <c r="H13" s="55"/>
      <c r="I13" s="55">
        <v>145</v>
      </c>
      <c r="J13" s="55">
        <v>163</v>
      </c>
      <c r="K13" s="55">
        <f t="shared" si="1"/>
        <v>308</v>
      </c>
      <c r="L13" s="6"/>
      <c r="M13" s="7"/>
      <c r="N13" s="7"/>
      <c r="O13" s="7"/>
      <c r="P13" s="7"/>
      <c r="Q13" s="7"/>
      <c r="R13" s="7"/>
      <c r="S13" s="12"/>
      <c r="T13" s="40">
        <f t="shared" si="2"/>
        <v>160.6</v>
      </c>
      <c r="U13" s="66">
        <f t="shared" si="3"/>
        <v>202</v>
      </c>
      <c r="V13" s="67">
        <v>8</v>
      </c>
      <c r="W13" s="16"/>
      <c r="X13" s="7"/>
      <c r="Y13" s="7"/>
      <c r="Z13" s="7"/>
      <c r="AA13" s="7"/>
      <c r="AB13" s="7"/>
      <c r="AC13" s="7"/>
      <c r="AD13" s="7"/>
      <c r="AE13" s="7"/>
    </row>
    <row r="14" spans="1:31" ht="24.75" customHeight="1" thickBot="1">
      <c r="A14" s="19" t="s">
        <v>22</v>
      </c>
      <c r="B14" s="91" t="s">
        <v>58</v>
      </c>
      <c r="C14" s="29"/>
      <c r="D14" s="30">
        <v>200</v>
      </c>
      <c r="E14" s="31">
        <v>216</v>
      </c>
      <c r="F14" s="21">
        <v>170</v>
      </c>
      <c r="G14" s="49">
        <f t="shared" si="0"/>
        <v>586</v>
      </c>
      <c r="H14" s="43"/>
      <c r="I14" s="43">
        <v>125</v>
      </c>
      <c r="J14" s="43">
        <v>170</v>
      </c>
      <c r="K14" s="43">
        <f t="shared" si="1"/>
        <v>295</v>
      </c>
      <c r="L14" s="6"/>
      <c r="M14" s="7"/>
      <c r="N14" s="7"/>
      <c r="O14" s="6"/>
      <c r="P14" s="7"/>
      <c r="Q14" s="7"/>
      <c r="R14" s="7"/>
      <c r="S14" s="12"/>
      <c r="T14" s="40">
        <f t="shared" si="2"/>
        <v>176.2</v>
      </c>
      <c r="U14" s="66">
        <f t="shared" si="3"/>
        <v>216</v>
      </c>
      <c r="V14" s="67">
        <v>7</v>
      </c>
      <c r="W14" s="16"/>
      <c r="X14" s="7"/>
      <c r="Y14" s="7"/>
      <c r="Z14" s="7"/>
      <c r="AA14" s="7"/>
      <c r="AB14" s="7"/>
      <c r="AC14" s="7"/>
      <c r="AD14" s="7"/>
      <c r="AE14" s="7"/>
    </row>
    <row r="15" spans="1:23" ht="24.75" customHeight="1" thickBot="1">
      <c r="A15" s="19" t="s">
        <v>23</v>
      </c>
      <c r="B15" s="28" t="s">
        <v>60</v>
      </c>
      <c r="C15" s="29"/>
      <c r="D15" s="30">
        <v>169</v>
      </c>
      <c r="E15" s="31">
        <v>171</v>
      </c>
      <c r="F15" s="21">
        <v>152</v>
      </c>
      <c r="G15" s="27">
        <f t="shared" si="0"/>
        <v>492</v>
      </c>
      <c r="H15" s="61"/>
      <c r="I15" s="45"/>
      <c r="J15" s="45"/>
      <c r="K15" s="45"/>
      <c r="L15" s="62"/>
      <c r="M15" s="7"/>
      <c r="N15" s="7"/>
      <c r="O15" s="7"/>
      <c r="P15" s="7"/>
      <c r="Q15" s="7"/>
      <c r="R15" s="7"/>
      <c r="S15" s="12"/>
      <c r="T15" s="40">
        <f aca="true" t="shared" si="4" ref="T15:T25">AVERAGE(D15,E15,F15)</f>
        <v>164</v>
      </c>
      <c r="U15" s="66">
        <f aca="true" t="shared" si="5" ref="U15:U25">MAX(D15,E15,F15)</f>
        <v>171</v>
      </c>
      <c r="V15" s="67">
        <v>6</v>
      </c>
      <c r="W15" s="7"/>
    </row>
    <row r="16" spans="1:22" ht="24.75" customHeight="1" thickBot="1">
      <c r="A16" s="19" t="s">
        <v>24</v>
      </c>
      <c r="B16" s="28" t="s">
        <v>40</v>
      </c>
      <c r="C16" s="29"/>
      <c r="D16" s="30">
        <v>137</v>
      </c>
      <c r="E16" s="31">
        <v>167</v>
      </c>
      <c r="F16" s="21">
        <v>186</v>
      </c>
      <c r="G16" s="27">
        <f t="shared" si="0"/>
        <v>490</v>
      </c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12"/>
      <c r="T16" s="40">
        <f t="shared" si="4"/>
        <v>163.33333333333334</v>
      </c>
      <c r="U16" s="66">
        <f t="shared" si="5"/>
        <v>186</v>
      </c>
      <c r="V16" s="67">
        <v>5</v>
      </c>
    </row>
    <row r="17" spans="1:22" ht="24.75" customHeight="1" thickBot="1">
      <c r="A17" s="19" t="s">
        <v>25</v>
      </c>
      <c r="B17" s="28" t="s">
        <v>44</v>
      </c>
      <c r="C17" s="29"/>
      <c r="D17" s="30">
        <v>170</v>
      </c>
      <c r="E17" s="47">
        <v>156</v>
      </c>
      <c r="F17" s="21">
        <v>147</v>
      </c>
      <c r="G17" s="27">
        <f t="shared" si="0"/>
        <v>473</v>
      </c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12"/>
      <c r="T17" s="40">
        <f t="shared" si="4"/>
        <v>157.66666666666666</v>
      </c>
      <c r="U17" s="66">
        <f t="shared" si="5"/>
        <v>170</v>
      </c>
      <c r="V17" s="67">
        <v>4</v>
      </c>
    </row>
    <row r="18" spans="1:22" ht="24.75" customHeight="1" thickBot="1">
      <c r="A18" s="19" t="s">
        <v>26</v>
      </c>
      <c r="B18" s="28" t="s">
        <v>57</v>
      </c>
      <c r="C18" s="29">
        <v>30</v>
      </c>
      <c r="D18" s="30">
        <v>158</v>
      </c>
      <c r="E18" s="31">
        <v>128</v>
      </c>
      <c r="F18" s="73">
        <v>157</v>
      </c>
      <c r="G18" s="27">
        <f t="shared" si="0"/>
        <v>473</v>
      </c>
      <c r="H18" s="45"/>
      <c r="I18" s="45"/>
      <c r="J18" s="45"/>
      <c r="K18" s="45"/>
      <c r="L18" s="7"/>
      <c r="M18" s="7"/>
      <c r="N18" s="7"/>
      <c r="O18" s="7"/>
      <c r="P18" s="7"/>
      <c r="Q18" s="7"/>
      <c r="R18" s="7"/>
      <c r="S18" s="12"/>
      <c r="T18" s="40">
        <f t="shared" si="4"/>
        <v>147.66666666666666</v>
      </c>
      <c r="U18" s="66">
        <f t="shared" si="5"/>
        <v>158</v>
      </c>
      <c r="V18" s="67">
        <v>3</v>
      </c>
    </row>
    <row r="19" spans="1:22" ht="24.75" customHeight="1" thickBot="1">
      <c r="A19" s="19" t="s">
        <v>54</v>
      </c>
      <c r="B19" s="28" t="s">
        <v>43</v>
      </c>
      <c r="C19" s="29">
        <v>30</v>
      </c>
      <c r="D19" s="48">
        <v>142</v>
      </c>
      <c r="E19" s="31">
        <v>150</v>
      </c>
      <c r="F19" s="21">
        <v>136</v>
      </c>
      <c r="G19" s="27">
        <f t="shared" si="0"/>
        <v>458</v>
      </c>
      <c r="H19" s="61"/>
      <c r="I19" s="45"/>
      <c r="J19" s="45"/>
      <c r="K19" s="45"/>
      <c r="L19" s="7"/>
      <c r="M19" s="7"/>
      <c r="N19" s="7"/>
      <c r="O19" s="7"/>
      <c r="P19" s="7"/>
      <c r="Q19" s="7"/>
      <c r="R19" s="7"/>
      <c r="S19" s="12"/>
      <c r="T19" s="40">
        <f t="shared" si="4"/>
        <v>142.66666666666666</v>
      </c>
      <c r="U19" s="66">
        <f t="shared" si="5"/>
        <v>150</v>
      </c>
      <c r="V19" s="67">
        <v>2</v>
      </c>
    </row>
    <row r="20" spans="1:22" ht="24.75" customHeight="1" thickBot="1">
      <c r="A20" s="19" t="s">
        <v>27</v>
      </c>
      <c r="B20" s="28" t="s">
        <v>61</v>
      </c>
      <c r="C20" s="29"/>
      <c r="D20" s="30">
        <v>156</v>
      </c>
      <c r="E20" s="47">
        <v>179</v>
      </c>
      <c r="F20" s="21">
        <v>105</v>
      </c>
      <c r="G20" s="27">
        <f t="shared" si="0"/>
        <v>440</v>
      </c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12"/>
      <c r="T20" s="40">
        <f t="shared" si="4"/>
        <v>146.66666666666666</v>
      </c>
      <c r="U20" s="66">
        <f t="shared" si="5"/>
        <v>179</v>
      </c>
      <c r="V20" s="67">
        <v>1</v>
      </c>
    </row>
    <row r="21" spans="1:22" ht="24.75" customHeight="1" thickBot="1">
      <c r="A21" s="19" t="s">
        <v>28</v>
      </c>
      <c r="B21" s="28"/>
      <c r="C21" s="29"/>
      <c r="D21" s="30"/>
      <c r="E21" s="31"/>
      <c r="F21" s="92"/>
      <c r="G21" s="44"/>
      <c r="H21" s="45"/>
      <c r="I21" s="45"/>
      <c r="J21" s="45"/>
      <c r="K21" s="45"/>
      <c r="L21" s="7"/>
      <c r="M21" s="7"/>
      <c r="N21" s="7"/>
      <c r="O21" s="7"/>
      <c r="P21" s="7"/>
      <c r="Q21" s="7"/>
      <c r="R21" s="7"/>
      <c r="S21" s="12"/>
      <c r="T21" s="40" t="e">
        <f t="shared" si="4"/>
        <v>#DIV/0!</v>
      </c>
      <c r="U21" s="66">
        <f t="shared" si="5"/>
        <v>0</v>
      </c>
      <c r="V21" s="67"/>
    </row>
    <row r="22" spans="1:22" ht="24.75" customHeight="1" thickBot="1">
      <c r="A22" s="19" t="s">
        <v>29</v>
      </c>
      <c r="B22" s="28"/>
      <c r="C22" s="29"/>
      <c r="D22" s="30"/>
      <c r="E22" s="31"/>
      <c r="F22" s="32"/>
      <c r="G22" s="93"/>
      <c r="H22" s="51"/>
      <c r="I22" s="7"/>
      <c r="J22" s="7"/>
      <c r="K22" s="7"/>
      <c r="L22" s="7"/>
      <c r="M22" s="7"/>
      <c r="N22" s="7"/>
      <c r="O22" s="7"/>
      <c r="P22" s="7"/>
      <c r="Q22" s="7"/>
      <c r="R22" s="7"/>
      <c r="S22" s="12"/>
      <c r="T22" s="33" t="e">
        <f t="shared" si="4"/>
        <v>#DIV/0!</v>
      </c>
      <c r="U22" s="66">
        <f t="shared" si="5"/>
        <v>0</v>
      </c>
      <c r="V22" s="67"/>
    </row>
    <row r="23" spans="1:22" ht="24.75" customHeight="1" thickBot="1">
      <c r="A23" s="19" t="s">
        <v>30</v>
      </c>
      <c r="B23" s="28"/>
      <c r="C23" s="29"/>
      <c r="D23" s="30"/>
      <c r="E23" s="31"/>
      <c r="F23" s="32"/>
      <c r="G23" s="27"/>
      <c r="H23" s="45"/>
      <c r="I23" s="45"/>
      <c r="J23" s="45"/>
      <c r="K23" s="45"/>
      <c r="L23" s="52"/>
      <c r="M23" s="45"/>
      <c r="N23" s="45"/>
      <c r="O23" s="7"/>
      <c r="P23" s="7"/>
      <c r="Q23" s="7"/>
      <c r="R23" s="7"/>
      <c r="S23" s="12"/>
      <c r="T23" s="33" t="e">
        <f t="shared" si="4"/>
        <v>#DIV/0!</v>
      </c>
      <c r="U23" s="66">
        <f t="shared" si="5"/>
        <v>0</v>
      </c>
      <c r="V23" s="67"/>
    </row>
    <row r="24" spans="1:21" ht="24.75" customHeight="1" thickBot="1">
      <c r="A24" s="19" t="s">
        <v>31</v>
      </c>
      <c r="B24" s="28"/>
      <c r="C24" s="29"/>
      <c r="D24" s="30"/>
      <c r="E24" s="31"/>
      <c r="F24" s="32"/>
      <c r="G24" s="49"/>
      <c r="H24" s="68"/>
      <c r="I24" s="69"/>
      <c r="J24" s="69"/>
      <c r="K24" s="7"/>
      <c r="L24" s="7"/>
      <c r="M24" s="7"/>
      <c r="N24" s="7"/>
      <c r="O24" s="7"/>
      <c r="P24" s="7"/>
      <c r="Q24" s="7"/>
      <c r="R24" s="7"/>
      <c r="S24" s="12"/>
      <c r="T24" s="33" t="e">
        <f t="shared" si="4"/>
        <v>#DIV/0!</v>
      </c>
      <c r="U24" s="34">
        <f t="shared" si="5"/>
        <v>0</v>
      </c>
    </row>
    <row r="25" spans="1:21" ht="24.75" customHeight="1" thickBot="1">
      <c r="A25" s="20" t="s">
        <v>32</v>
      </c>
      <c r="B25" s="28"/>
      <c r="C25" s="29"/>
      <c r="D25" s="30"/>
      <c r="E25" s="31"/>
      <c r="F25" s="32"/>
      <c r="G25" s="27"/>
      <c r="H25" s="50"/>
      <c r="I25" s="70"/>
      <c r="J25" s="70"/>
      <c r="K25" s="70"/>
      <c r="L25" s="7"/>
      <c r="M25" s="7"/>
      <c r="N25" s="7"/>
      <c r="O25" s="7"/>
      <c r="P25" s="7"/>
      <c r="Q25" s="7"/>
      <c r="R25" s="7"/>
      <c r="S25" s="14"/>
      <c r="T25" s="35" t="e">
        <f t="shared" si="4"/>
        <v>#DIV/0!</v>
      </c>
      <c r="U25" s="36">
        <f t="shared" si="5"/>
        <v>0</v>
      </c>
    </row>
    <row r="26" spans="1:21" ht="25.5" customHeight="1" thickBot="1">
      <c r="A26" s="20" t="s">
        <v>33</v>
      </c>
      <c r="B26" s="28"/>
      <c r="C26" s="29"/>
      <c r="D26" s="30"/>
      <c r="E26" s="31"/>
      <c r="F26" s="32"/>
      <c r="G26" s="27"/>
      <c r="H26" s="45"/>
      <c r="I26" s="45"/>
      <c r="J26" s="45"/>
      <c r="K26" s="45"/>
      <c r="L26" s="45"/>
      <c r="M26" s="45"/>
      <c r="N26" s="45"/>
      <c r="O26" s="7"/>
      <c r="P26" s="7"/>
      <c r="Q26" s="7"/>
      <c r="R26" s="7"/>
      <c r="T26" s="38"/>
      <c r="U26" s="38"/>
    </row>
    <row r="27" spans="1:21" ht="16.5" thickBot="1">
      <c r="A27" s="20" t="s">
        <v>48</v>
      </c>
      <c r="B27" s="28"/>
      <c r="C27" s="29"/>
      <c r="D27" s="30"/>
      <c r="E27" s="31"/>
      <c r="F27" s="32"/>
      <c r="G27" s="44"/>
      <c r="H27" s="45"/>
      <c r="I27" s="45"/>
      <c r="J27" s="45"/>
      <c r="K27" s="45"/>
      <c r="L27" s="45"/>
      <c r="M27" s="45"/>
      <c r="N27" s="45"/>
      <c r="T27" s="38"/>
      <c r="U27" s="38"/>
    </row>
    <row r="28" spans="20:21" ht="12.75">
      <c r="T28" s="38"/>
      <c r="U28" s="38"/>
    </row>
    <row r="29" spans="20:21" ht="12.75">
      <c r="T29" s="38"/>
      <c r="U29" s="38"/>
    </row>
    <row r="30" spans="20:21" ht="12.75">
      <c r="T30" s="38"/>
      <c r="U30" s="38"/>
    </row>
    <row r="31" spans="20:21" ht="12.75">
      <c r="T31" s="38"/>
      <c r="U31" s="38"/>
    </row>
    <row r="32" spans="20:21" ht="12.75">
      <c r="T32" s="38"/>
      <c r="U32" s="38"/>
    </row>
    <row r="33" spans="20:21" ht="12.75">
      <c r="T33" s="38"/>
      <c r="U33" s="38"/>
    </row>
    <row r="34" spans="20:21" ht="12.75">
      <c r="T34" s="38"/>
      <c r="U34" s="38"/>
    </row>
    <row r="35" spans="20:21" ht="12.75">
      <c r="T35" s="38"/>
      <c r="U35" s="38"/>
    </row>
    <row r="36" spans="20:21" ht="12.75">
      <c r="T36" s="38"/>
      <c r="U36" s="38"/>
    </row>
    <row r="37" spans="20:21" ht="12.75">
      <c r="T37" s="38"/>
      <c r="U37" s="38"/>
    </row>
  </sheetData>
  <sheetProtection/>
  <mergeCells count="6">
    <mergeCell ref="A1:B1"/>
    <mergeCell ref="C1:G1"/>
    <mergeCell ref="T1:U1"/>
    <mergeCell ref="H1:K1"/>
    <mergeCell ref="L1:N1"/>
    <mergeCell ref="O1:R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Pobuda</dc:creator>
  <cp:keywords/>
  <dc:description/>
  <cp:lastModifiedBy>MKrenkova</cp:lastModifiedBy>
  <dcterms:created xsi:type="dcterms:W3CDTF">2007-03-06T12:08:33Z</dcterms:created>
  <dcterms:modified xsi:type="dcterms:W3CDTF">2013-05-07T10:05:33Z</dcterms:modified>
  <cp:category/>
  <cp:version/>
  <cp:contentType/>
  <cp:contentStatus/>
</cp:coreProperties>
</file>